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FIREVIT PRÁCE\A-PROJEKTY PROFIREVIT\2021\202121 - Seidlova 478, Praha 4\"/>
    </mc:Choice>
  </mc:AlternateContent>
  <xr:revisionPtr revIDLastSave="0" documentId="13_ncr:1_{16E328E3-039A-4E19-9C24-DEE74DC4F466}" xr6:coauthVersionLast="45" xr6:coauthVersionMax="45" xr10:uidLastSave="{00000000-0000-0000-0000-000000000000}"/>
  <bookViews>
    <workbookView xWindow="20370" yWindow="-4920" windowWidth="29040" windowHeight="16440" xr2:uid="{00000000-000D-0000-FFFF-FFFF00000000}"/>
  </bookViews>
  <sheets>
    <sheet name="Položkově" sheetId="6" r:id="rId1"/>
    <sheet name="Krycí list" sheetId="5" r:id="rId2"/>
  </sheets>
  <definedNames>
    <definedName name="_xlnm.Print_Area" localSheetId="0">Položkově!$A$1:$G$102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6" i="6" l="1"/>
  <c r="G59" i="6"/>
  <c r="G58" i="6"/>
  <c r="G55" i="6"/>
  <c r="G80" i="6"/>
  <c r="G79" i="6"/>
  <c r="G85" i="6"/>
  <c r="G53" i="6"/>
  <c r="G41" i="6"/>
  <c r="G40" i="6"/>
  <c r="G35" i="6"/>
  <c r="G38" i="6"/>
  <c r="G37" i="6"/>
  <c r="G32" i="6"/>
  <c r="G13" i="6"/>
  <c r="G12" i="6"/>
  <c r="G61" i="6" l="1"/>
  <c r="G19" i="6"/>
  <c r="G26" i="6"/>
  <c r="G31" i="6"/>
  <c r="G25" i="6"/>
  <c r="G34" i="6"/>
  <c r="G20" i="6"/>
  <c r="G33" i="6"/>
  <c r="G22" i="6"/>
  <c r="G24" i="6"/>
  <c r="G29" i="6"/>
  <c r="G30" i="6"/>
  <c r="G36" i="6"/>
  <c r="G46" i="6"/>
  <c r="G63" i="6"/>
  <c r="G62" i="6"/>
  <c r="G73" i="6"/>
  <c r="G67" i="6"/>
  <c r="G66" i="6"/>
  <c r="G23" i="6" l="1"/>
  <c r="G27" i="6"/>
  <c r="G28" i="6"/>
  <c r="G89" i="6"/>
  <c r="G88" i="6"/>
  <c r="G44" i="6"/>
  <c r="G87" i="6" l="1"/>
  <c r="G52" i="6"/>
  <c r="G42" i="6"/>
  <c r="G45" i="6" l="1"/>
  <c r="G84" i="6"/>
  <c r="G86" i="6"/>
  <c r="G93" i="6"/>
  <c r="G92" i="6"/>
  <c r="G90" i="6" l="1"/>
  <c r="G91" i="6"/>
  <c r="G43" i="6" l="1"/>
  <c r="G47" i="6" s="1"/>
  <c r="G54" i="6" l="1"/>
  <c r="G71" i="6"/>
  <c r="G78" i="6"/>
  <c r="G75" i="6"/>
  <c r="G74" i="6"/>
  <c r="G99" i="6"/>
  <c r="G96" i="6"/>
  <c r="G101" i="6"/>
  <c r="G50" i="6"/>
  <c r="G64" i="6"/>
  <c r="G65" i="6"/>
  <c r="G68" i="6"/>
  <c r="G76" i="6"/>
  <c r="G81" i="6"/>
  <c r="C82" i="6"/>
  <c r="G15" i="6"/>
  <c r="C97" i="6"/>
  <c r="B17" i="5"/>
  <c r="B16" i="5"/>
  <c r="B15" i="5"/>
  <c r="B14" i="5"/>
  <c r="C94" i="6"/>
  <c r="D9" i="5"/>
  <c r="B13" i="5"/>
  <c r="C47" i="6"/>
  <c r="G14" i="6"/>
  <c r="G16" i="6"/>
  <c r="C102" i="6"/>
  <c r="C7" i="5"/>
  <c r="B12" i="5"/>
  <c r="C17" i="6"/>
  <c r="G97" i="6" l="1"/>
  <c r="H16" i="5" s="1"/>
  <c r="G57" i="6"/>
  <c r="G72" i="6"/>
  <c r="G60" i="6"/>
  <c r="G77" i="6"/>
  <c r="G100" i="6"/>
  <c r="G102" i="6" l="1"/>
  <c r="H17" i="5" s="1"/>
  <c r="G70" i="6"/>
  <c r="G69" i="6" l="1"/>
  <c r="H13" i="5" l="1"/>
  <c r="G11" i="6"/>
  <c r="G17" i="6" s="1"/>
  <c r="G51" i="6"/>
  <c r="G49" i="6"/>
  <c r="G82" i="6" l="1"/>
  <c r="H14" i="5" s="1"/>
  <c r="H12" i="5"/>
  <c r="G94" i="6" l="1"/>
  <c r="H15" i="5" s="1"/>
  <c r="H20" i="5" s="1"/>
  <c r="H19" i="5" l="1"/>
  <c r="H22" i="5" s="1"/>
  <c r="H23" i="5" l="1"/>
  <c r="H25" i="5" s="1"/>
</calcChain>
</file>

<file path=xl/sharedStrings.xml><?xml version="1.0" encoding="utf-8"?>
<sst xmlns="http://schemas.openxmlformats.org/spreadsheetml/2006/main" count="215" uniqueCount="135">
  <si>
    <t>MJ</t>
  </si>
  <si>
    <t>Množství celkem</t>
  </si>
  <si>
    <t>Náklad celkem</t>
  </si>
  <si>
    <r>
      <t>m</t>
    </r>
    <r>
      <rPr>
        <vertAlign val="superscript"/>
        <sz val="10"/>
        <rFont val="Courier New"/>
        <family val="3"/>
      </rPr>
      <t>2</t>
    </r>
  </si>
  <si>
    <t>Objekt:</t>
  </si>
  <si>
    <t>Stavba:</t>
  </si>
  <si>
    <t>P.Č</t>
  </si>
  <si>
    <t>Cena jednotková  celkem</t>
  </si>
  <si>
    <t>bm</t>
  </si>
  <si>
    <t>ks</t>
  </si>
  <si>
    <t>Akce:</t>
  </si>
  <si>
    <t>Stavební objekt:</t>
  </si>
  <si>
    <t>Díl:</t>
  </si>
  <si>
    <t>CELKEM BEZ DPH</t>
  </si>
  <si>
    <t>DPH</t>
  </si>
  <si>
    <t>CELKEM VČ. DPH</t>
  </si>
  <si>
    <t xml:space="preserve">06-ZATEPLENÍ NEPRŮSVITNÉHO OBVODOVÉHO PLÁŠTĚ </t>
  </si>
  <si>
    <t xml:space="preserve">35-OPRAVA HROMOSVODŮ A PROTIPOŽÁRNÍCH ZAŘÍZENÍ </t>
  </si>
  <si>
    <t>VRN</t>
  </si>
  <si>
    <t>ZRN</t>
  </si>
  <si>
    <t>kpl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</si>
  <si>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</si>
  <si>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Očištění WAP (čištění tlakovou vodou)+odstranění volných částí</t>
  </si>
  <si>
    <t>Zakrývání otvorů</t>
  </si>
  <si>
    <t>Penetrace podkladu VKZS před montáží</t>
  </si>
  <si>
    <t>Lešení - montáž, demontáž + pronájem</t>
  </si>
  <si>
    <t>Provedení revize hromosvodu</t>
  </si>
  <si>
    <t>sanace betonových podkladů do hloubky 1,5cm  (orientační množství)</t>
  </si>
  <si>
    <t>Očištění zkorodované výztuže  (orientační množství)</t>
  </si>
  <si>
    <t xml:space="preserve">Rekapitulace nákladů </t>
  </si>
  <si>
    <t xml:space="preserve">Zhotovitel: </t>
  </si>
  <si>
    <t xml:space="preserve">03-OPRAVA DÍLCŮ OBVODOVÉHO PLÁŠTĚ A REPROFILACE JEJICH STYKŮ </t>
  </si>
  <si>
    <t xml:space="preserve">Datum : </t>
  </si>
  <si>
    <t xml:space="preserve">Objednatel : </t>
  </si>
  <si>
    <t>Kontaktní osoba:</t>
  </si>
  <si>
    <t xml:space="preserve">Číslo zak: </t>
  </si>
  <si>
    <t>Demontáž stávajících parapetů</t>
  </si>
  <si>
    <t xml:space="preserve"> </t>
  </si>
  <si>
    <t>Likvidace odpadu na skládku oddíl 06</t>
  </si>
  <si>
    <t>Popis</t>
  </si>
  <si>
    <t xml:space="preserve">04-OPRAVA LODŽIÍ, BALKÓNŮ VČETNĚ ZÁBRADLÍ </t>
  </si>
  <si>
    <r>
      <t>m</t>
    </r>
    <r>
      <rPr>
        <i/>
        <vertAlign val="superscript"/>
        <sz val="10"/>
        <rFont val="Arial CE"/>
        <charset val="238"/>
      </rPr>
      <t>2</t>
    </r>
  </si>
  <si>
    <t>Dodávka soklového prvku</t>
  </si>
  <si>
    <t>Montáž keramického soklu do flex lepidla</t>
  </si>
  <si>
    <t>Likvidace odpadu na skládku oddíl 04</t>
  </si>
  <si>
    <t xml:space="preserve">08-NÁHRADA VNĚJŠÍCH OTVOROVÝCH VÝPLNÍ </t>
  </si>
  <si>
    <t>Vypracoval</t>
  </si>
  <si>
    <t>Demontáž stávajících rozvodů hromosvodu sv. svod</t>
  </si>
  <si>
    <t>10-ZASKLENÍ LODŽIÍ, BALKÓNŮ</t>
  </si>
  <si>
    <t>Oprava spar - Pročištění, vložení pryžového těsnícího profilu, zapravení PUR tmelem (orientační množství)</t>
  </si>
  <si>
    <t xml:space="preserve">Demontáž stávajících výplní otvorů </t>
  </si>
  <si>
    <t>Zednické začištění oken a dveří</t>
  </si>
  <si>
    <t xml:space="preserve">Zatepl. parapetů - XPS 20mm +armování+penetrace </t>
  </si>
  <si>
    <t xml:space="preserve">Zateplovací systém stropů lodžií, které nehraničí s vytápěným prostorem - MW  tl. 50mm + hmoždinky + armování </t>
  </si>
  <si>
    <t>Profil připojovací okenní  min. 2D  s tkaninou</t>
  </si>
  <si>
    <t>Povrchová úprava zateplených ploch nad soklem - silikonovou omítkou zrnitosti 1,5 mm (srov. standard CAPATECT CARBOPOR REIBPUTZ 15)</t>
  </si>
  <si>
    <t>Dodávka a osazení Komprimační pásky pod parapety</t>
  </si>
  <si>
    <t xml:space="preserve">Zateplovací systém vnitřních boků lodžií, které hraničí s vytápěným prostorem (odstřiková plocha) - XPS tl. 50mm + hmoždinky + armování </t>
  </si>
  <si>
    <t>Profil roh.PVC s tkaninou - (okna, dveře - ostění  všech otvorů a  nadpraží V LODŽIÍCH), rohy</t>
  </si>
  <si>
    <t>Exterierová pojistná izolační páska - difuzně otevřená</t>
  </si>
  <si>
    <t>Interierová parotěsná páska</t>
  </si>
  <si>
    <t>Tmelící stěnová lišta pojistná viplanyl r.š. 100 mm</t>
  </si>
  <si>
    <t>Montáž výplní otvorů</t>
  </si>
  <si>
    <t>Doprava a likvidace suti a odpadu</t>
  </si>
  <si>
    <t>Parapety Al tl.1,0 mm rš. Do 400 mm</t>
  </si>
  <si>
    <t>Připojovací lišta do ostění na parapetní plech šíře do 300 mm</t>
  </si>
  <si>
    <t>Dodávka a osazení systémových Al. držáků na staelit (množství, bude určeno dle skutečného požadavku)</t>
  </si>
  <si>
    <t xml:space="preserve">Zateplovací systém  vnitřních boků lodžií, které nehraničí s vytápěným prostorem - EPS 70 F v  tl. 50mm + hmoždinky + armování </t>
  </si>
  <si>
    <t>Panelový bytový dům Seidlova 478, Praha 12</t>
  </si>
  <si>
    <t>GO lodžií</t>
  </si>
  <si>
    <t>Jan Trefný - Agentura Byt</t>
  </si>
  <si>
    <t xml:space="preserve">Společenství vlastníků jednotek Seidlova 478/12, Praha 4 </t>
  </si>
  <si>
    <t>Oprava lokálních poškození stávajícího zateplovacího systému - vyříznutí v místě poškození, obnažení armovací tkaniny okolo vyřízlého izolantu, doplnění tepelného izolantu, přestěrtkování s armovací tkaninou vč. napojení na stávající obnaženou + nové teknovrstvá omítka  (orientační množství)</t>
  </si>
  <si>
    <t>den</t>
  </si>
  <si>
    <t>Vybourání povrchové úpravy podlah lodžií (účtováno dle skutečně provedených prácí - odhad výměry - 1/2)</t>
  </si>
  <si>
    <t xml:space="preserve">Dodávka a montáž tepelné izolace - spádové klíny EPS 150 S od výšky 40mm včetně lepení Prince Color Z 301 super </t>
  </si>
  <si>
    <t xml:space="preserve">Provedení výztužné armovací vrstvy na spádový klín včetně výztužné vrstvy Vertex R131 a výztužných AL rohů se zítí, Lepidlo pro stěrkovou vrstvu Prince Color Z301 Super </t>
  </si>
  <si>
    <t>Penetrace podkladu Prince Color Multigrung</t>
  </si>
  <si>
    <t xml:space="preserve">Dodávka a montáž hydroizolace PCI Pecilastic U pokládané do lepidla </t>
  </si>
  <si>
    <t>Izolační stěrka PrinceColor IZOL B (sokl) včetně příslušenství.</t>
  </si>
  <si>
    <t>Dodávka a montáž balkónového průběžného profilu PCI včetně příslušenství, rohy apod.</t>
  </si>
  <si>
    <t>Dodávka a montáž difuzní pásky (styk izolace a balk. Profilu)</t>
  </si>
  <si>
    <t>Dodávka a montáž separačního provazce Prince Color SP 8 (okapnice+sokl)</t>
  </si>
  <si>
    <t>Pokládka keramické dlažby do flex lepidla Prince Color Z301</t>
  </si>
  <si>
    <t xml:space="preserve"> Flexibilní spárování - Prince Color FM-SX šedá</t>
  </si>
  <si>
    <t>Dodávka keramické dlažby srovnávací standard Rako Taurus, světlá</t>
  </si>
  <si>
    <t>Tmelení spáry PUR tmelem (např. Elritan 100)</t>
  </si>
  <si>
    <t xml:space="preserve">Demontáž stávajícího ocelového zábradlí tvaru U </t>
  </si>
  <si>
    <t>Výrobní dokumentace+statický posudek zábradlí</t>
  </si>
  <si>
    <t>Dodávka a osazení sušáků na prádlo (pár na 1 lodžii)</t>
  </si>
  <si>
    <r>
      <rPr>
        <b/>
        <u/>
        <sz val="11"/>
        <color rgb="FFFF0000"/>
        <rFont val="Arial Narrow"/>
        <family val="2"/>
        <charset val="238"/>
      </rPr>
      <t>Alternativní položka</t>
    </r>
    <r>
      <rPr>
        <b/>
        <sz val="11"/>
        <color rgb="FFFF0000"/>
        <rFont val="Arial Narrow"/>
        <family val="2"/>
        <charset val="238"/>
      </rPr>
      <t xml:space="preserve">: EPS 150S rovná deska tl. 60mm včetně lepení Prince Color Z 301 super </t>
    </r>
  </si>
  <si>
    <r>
      <t>m</t>
    </r>
    <r>
      <rPr>
        <b/>
        <i/>
        <vertAlign val="superscript"/>
        <sz val="10"/>
        <color rgb="FFFF0000"/>
        <rFont val="Arial CE"/>
        <charset val="238"/>
      </rPr>
      <t>2</t>
    </r>
  </si>
  <si>
    <t>Demontáž stávajícího betonového trámku u lodživé stěny - bude účtováno dle skutečnosti</t>
  </si>
  <si>
    <t>2A</t>
  </si>
  <si>
    <t>Dodávka a montáž nového hliníkového zábradlí U 270/3650/270 mm (skutečný rozměr nutno zaměřit), výplň mléčné bezpečnostní sklo. Zábradlí kotveno do obvodové pláště + do čílka lodžiové desky před zateplením. Srov. standard Duotech ALUCLICK</t>
  </si>
  <si>
    <t>20A</t>
  </si>
  <si>
    <t>Demontáž oplechování stříšky nad lodžiemi</t>
  </si>
  <si>
    <t>Dodávka  a montáž střechy se zateplením EPS 100 S  tl.60 mm - včetně stěrkové izolace - na stříšce nad lodžiemí skladba  "S1A"</t>
  </si>
  <si>
    <t>Tmelící stěnová lišta Pz plech s p.ú Lindab r.š. 100 mm</t>
  </si>
  <si>
    <t>Osazení profilů ke střešní krytině</t>
  </si>
  <si>
    <t>Zatepl. syst. ostění -  MW tl. 40 mm + armování + penetrace</t>
  </si>
  <si>
    <t>Zatepl. syst. ostění -  ESP 70 F v tl. 40 mm + armování + penetrace</t>
  </si>
  <si>
    <t>Vyříznutí stávající tepelené izolace v pruhu cca 100 mm - stávající zateplené boky lodžií s původní dřevěnou stěnou</t>
  </si>
  <si>
    <t>Doplnění tepelné izolace po vyzdění čelní stěny v lodžii v tl. a materiálu dle stávajícího</t>
  </si>
  <si>
    <t>Provedení vyzdění tvárnicemi Ytong tl. 200 mm vč. Vnitřní povrchové úpravy armostěrkou a štukovou stěrkou s malbou bílé barvy</t>
  </si>
  <si>
    <t>Vybourání stávajících obvodových stěn v průčelí lodžií - dřevěný kompletizovaný dílec s tepelnou izolací</t>
  </si>
  <si>
    <t>Dodávka plast. dveří Uw max 1,2 W/m2K  s izolačním dvojsklem - dveře 800/2450 mm - lodžie</t>
  </si>
  <si>
    <t xml:space="preserve">Dodávka plast. Dvoukřídlého okna Uw max 1,2 W/m2K  s izolačním dvojsklem - okno 2100/1600 mm  - lodžie </t>
  </si>
  <si>
    <t>Dodávka a montáž nového bezrámového posuvně-otočného zasklení tvaru U, celkové délky cca 4200 mm</t>
  </si>
  <si>
    <t>Montáž stávajících drátů do stávajících kotev po provední nové omítky</t>
  </si>
  <si>
    <t>Demontáž stávajících mříží včetně likvidace</t>
  </si>
  <si>
    <t>Dodávka a osazení AL. mříží pro lodžie tvaru U, v přízemí, délka cca 4,2 m</t>
  </si>
  <si>
    <t xml:space="preserve">Zateplovací systém stěn průčelí chodbových lodžií -MW tl. 120 mm + hmoždinky  STR-U s roznášecím talířkem VT - 2G + armování </t>
  </si>
  <si>
    <t xml:space="preserve">Zateplovací systém průčelí lodžií, které hraničí s vytápěným prostorem -EPS GREYWALL v tl. 100 mm + hmoždinky  + armování </t>
  </si>
  <si>
    <t xml:space="preserve">Zateplovací systém průčelí lodžií, které hraničí s vytápěným prostorem (odstřiková plocha) - XPS tl. 120 mm + hmoždinky + armování </t>
  </si>
  <si>
    <t xml:space="preserve">Zateplovací systém čel lodžií, které hraničí s vytápěným prostorem (odstřiková plocha) - XPS tl. 100mm + hmoždinky + armování </t>
  </si>
  <si>
    <t>Armovací stěrková vrstva na stávající zateplovací systém (zateplené boky lodžií + plocha nutná pro napojení na průčelí )</t>
  </si>
  <si>
    <t>Vyrovnání nerovností čílek balkonové desky tepelnou izolace z MW v tl. 30 mm  hmoždinky a armování</t>
  </si>
  <si>
    <t>Vyrovnání nerovností čílek balkonové desky tepelnou izolace z EPS 70 F v tl. 30 mm  hmoždinky a armování</t>
  </si>
  <si>
    <t>Profil roh.PVC  s tkaninou a okapnicí  - čílko lodžie</t>
  </si>
  <si>
    <t>Pronájem mobilní zvedací plošiny</t>
  </si>
  <si>
    <t>Vyrovnání nerovností podkladu pod zateplení (odhad do 10%plochy)</t>
  </si>
  <si>
    <r>
      <rPr>
        <b/>
        <u/>
        <sz val="11"/>
        <color indexed="10"/>
        <rFont val="Arial Narrow"/>
        <family val="2"/>
        <charset val="238"/>
      </rPr>
      <t>Alternativní položka</t>
    </r>
    <r>
      <rPr>
        <b/>
        <sz val="11"/>
        <color indexed="10"/>
        <rFont val="Arial Narrow"/>
        <family val="2"/>
        <charset val="238"/>
      </rPr>
      <t>: Dodávka a montáž nového žárově zinkovaného zábradlí U 270/3650/270 mm (skutečný rozměr nutno zaměřit), výplň mléčné bezpečnostní sklo. Zábradlí kotveno do obvodové pláště + do čílka lodžiové desky</t>
    </r>
  </si>
  <si>
    <t xml:space="preserve">Zábory </t>
  </si>
  <si>
    <t>Zařízení staveniště</t>
  </si>
  <si>
    <t>Výkaz výměr</t>
  </si>
  <si>
    <t>POZNÁMKY:</t>
  </si>
  <si>
    <t xml:space="preserve">-V RÁMCI ZPRACOVÁNÍ NUTNO OCENIT PŘEDEPSANÉ, NEBO VYŠŠÍ STANDARDY A VÝROBKY, NEBO NEBUDE CENOVÁ NABÍDKA HODNOCENA. </t>
  </si>
  <si>
    <t>-ZHOTOVITEL MÁ NÁROK NA ZMĚNU VÝROBKŮ A MATERIÁLU A TO VE SHODNÉM A NEBO VYŠŠÍM KVALITATIVNÍM STANDARDU. PŘÍPADNÉ ZÁMĚNY UVEDE V CENOVÉ NABÍDCE S PŘEHLEDNÝM POPISEM NAVRHOVANÝCH ZMĚN!</t>
  </si>
  <si>
    <t xml:space="preserve">-NEDÍLNOU SOUČÁSTÍ VÝKAZU VÝMĚR JE PROJEKTOVÁ DOKUMENTACE OBJEKTU. </t>
  </si>
  <si>
    <t xml:space="preserve">-ZHOTOVITEL GARANTUJE DOSTATEČNOST VÝKAZU VÝMĚR VE VZTAHU K PROJEKTOVÉ DOKUMENTACI. </t>
  </si>
  <si>
    <t xml:space="preserve">-PŘÍPADNÉ PŘIPOMÍNKY UVÉST TZV. "POD ČÁRU" VÝKAZU VÝMĚR.  </t>
  </si>
  <si>
    <t>PŘIPOMÍNKY:</t>
  </si>
  <si>
    <t>Zatepl. syst. Nadpraží (rozšiřovací profily) -  MW tl. 220 mm + armování + penetrace</t>
  </si>
  <si>
    <t xml:space="preserve">Zatepl. syst. Nadpraží (rozšiřovací profily) -  ESP GREYWALL v tl. 200 mm + armování + penetrace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</si>
</sst>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0.0%"/>
  </numFmts>
  <fonts count="40">
    <font>
      <sz val="10"/>
      <name val="Arial CE"/>
      <charset val="238"/>
    </font>
    <font>
      <sz val="10"/>
      <name val="Arial CE"/>
      <charset val="238"/>
    </font>
    <font>
      <sz val="7"/>
      <name val="Courier New"/>
      <family val="3"/>
    </font>
    <font>
      <sz val="10"/>
      <name val="Courier New"/>
      <family val="3"/>
    </font>
    <font>
      <vertAlign val="superscript"/>
      <sz val="10"/>
      <name val="Courier New"/>
      <family val="3"/>
    </font>
    <font>
      <b/>
      <sz val="10"/>
      <name val="Comic Sans MS"/>
      <family val="4"/>
    </font>
    <font>
      <b/>
      <u val="double"/>
      <sz val="16"/>
      <color indexed="12"/>
      <name val="Comic Sans MS"/>
      <family val="4"/>
    </font>
    <font>
      <b/>
      <sz val="7"/>
      <name val="Comic Sans MS"/>
      <family val="4"/>
    </font>
    <font>
      <sz val="10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9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u/>
      <sz val="16"/>
      <color indexed="53"/>
      <name val="Comic Sans MS"/>
      <family val="4"/>
    </font>
    <font>
      <vertAlign val="superscript"/>
      <sz val="10"/>
      <name val="Arial CE"/>
      <family val="2"/>
      <charset val="238"/>
    </font>
    <font>
      <sz val="8"/>
      <name val="Arial CE"/>
      <charset val="238"/>
    </font>
    <font>
      <b/>
      <u val="double"/>
      <sz val="16"/>
      <color indexed="12"/>
      <name val="AvantGarde Md BT"/>
      <family val="2"/>
    </font>
    <font>
      <b/>
      <sz val="7"/>
      <name val="AvantGarde Md BT"/>
      <family val="2"/>
    </font>
    <font>
      <b/>
      <sz val="10"/>
      <name val="AvantGarde Md BT"/>
      <family val="2"/>
    </font>
    <font>
      <b/>
      <sz val="11"/>
      <name val="AvantGarde Md BT"/>
      <family val="2"/>
    </font>
    <font>
      <sz val="10"/>
      <name val="AvantGarde Md BT"/>
      <family val="2"/>
    </font>
    <font>
      <sz val="9"/>
      <name val="AvantGarde Md BT"/>
      <family val="2"/>
    </font>
    <font>
      <sz val="7"/>
      <name val="AvantGarde Md BT"/>
      <family val="2"/>
    </font>
    <font>
      <i/>
      <vertAlign val="superscript"/>
      <sz val="10"/>
      <name val="Arial CE"/>
      <charset val="238"/>
    </font>
    <font>
      <sz val="16"/>
      <name val="AvantGarde Md BT"/>
      <family val="2"/>
    </font>
    <font>
      <b/>
      <u/>
      <sz val="12"/>
      <name val="AvantGarde Md BT"/>
      <family val="2"/>
    </font>
    <font>
      <b/>
      <sz val="12"/>
      <name val="AvantGarde Md BT"/>
      <family val="2"/>
    </font>
    <font>
      <u val="double"/>
      <sz val="16"/>
      <color rgb="FFFF0000"/>
      <name val="AvantGarde Md BT"/>
      <family val="2"/>
    </font>
    <font>
      <sz val="10"/>
      <name val="Arial Narrow"/>
      <family val="2"/>
      <charset val="238"/>
    </font>
    <font>
      <sz val="10"/>
      <name val="Arial CE"/>
      <family val="2"/>
      <charset val="238"/>
    </font>
    <font>
      <b/>
      <sz val="11"/>
      <color rgb="FFFF0000"/>
      <name val="Arial Narrow"/>
      <family val="2"/>
      <charset val="238"/>
    </font>
    <font>
      <b/>
      <u/>
      <sz val="11"/>
      <color rgb="FFFF0000"/>
      <name val="Arial Narrow"/>
      <family val="2"/>
      <charset val="238"/>
    </font>
    <font>
      <b/>
      <i/>
      <vertAlign val="superscript"/>
      <sz val="10"/>
      <color rgb="FFFF0000"/>
      <name val="Arial CE"/>
      <charset val="238"/>
    </font>
    <font>
      <b/>
      <u/>
      <sz val="11"/>
      <color indexed="10"/>
      <name val="Arial Narrow"/>
      <family val="2"/>
      <charset val="238"/>
    </font>
    <font>
      <b/>
      <sz val="11"/>
      <color indexed="10"/>
      <name val="Arial Narrow"/>
      <family val="2"/>
      <charset val="238"/>
    </font>
    <font>
      <b/>
      <u/>
      <sz val="12"/>
      <name val="Arial Narrow"/>
      <family val="2"/>
      <charset val="238"/>
    </font>
    <font>
      <b/>
      <sz val="12"/>
      <name val="Arial Narrow"/>
      <family val="2"/>
      <charset val="238"/>
    </font>
    <font>
      <b/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6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/>
    <xf numFmtId="0" fontId="0" fillId="0" borderId="0" xfId="0" applyFill="1"/>
    <xf numFmtId="0" fontId="8" fillId="0" borderId="0" xfId="0" applyFont="1"/>
    <xf numFmtId="0" fontId="5" fillId="0" borderId="0" xfId="0" applyFont="1" applyFill="1"/>
    <xf numFmtId="0" fontId="9" fillId="0" borderId="0" xfId="0" applyFont="1"/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vertical="top" wrapText="1"/>
    </xf>
    <xf numFmtId="2" fontId="10" fillId="0" borderId="7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0" fontId="9" fillId="0" borderId="0" xfId="0" applyFont="1" applyFill="1" applyAlignment="1">
      <alignment vertical="center"/>
    </xf>
    <xf numFmtId="0" fontId="13" fillId="0" borderId="0" xfId="0" applyFont="1" applyFill="1" applyAlignment="1">
      <alignment vertical="top"/>
    </xf>
    <xf numFmtId="0" fontId="15" fillId="0" borderId="0" xfId="0" applyNumberFormat="1" applyFont="1" applyFill="1" applyAlignment="1" applyProtection="1">
      <alignment vertical="center"/>
    </xf>
    <xf numFmtId="44" fontId="12" fillId="2" borderId="8" xfId="2" applyFont="1" applyFill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 wrapText="1"/>
    </xf>
    <xf numFmtId="44" fontId="10" fillId="0" borderId="7" xfId="2" applyFont="1" applyFill="1" applyBorder="1" applyAlignment="1">
      <alignment vertical="top" wrapText="1"/>
    </xf>
    <xf numFmtId="44" fontId="10" fillId="0" borderId="7" xfId="2" applyFont="1" applyFill="1" applyBorder="1" applyAlignment="1">
      <alignment horizontal="right" vertical="top" wrapText="1"/>
    </xf>
    <xf numFmtId="44" fontId="12" fillId="2" borderId="7" xfId="2" applyFont="1" applyFill="1" applyBorder="1" applyAlignment="1">
      <alignment vertical="top"/>
    </xf>
    <xf numFmtId="44" fontId="13" fillId="2" borderId="7" xfId="2" applyFont="1" applyFill="1" applyBorder="1" applyAlignment="1">
      <alignment horizontal="right" vertical="top" wrapText="1"/>
    </xf>
    <xf numFmtId="2" fontId="13" fillId="2" borderId="7" xfId="0" applyNumberFormat="1" applyFont="1" applyFill="1" applyBorder="1" applyAlignment="1">
      <alignment horizontal="center" vertical="top"/>
    </xf>
    <xf numFmtId="0" fontId="13" fillId="2" borderId="7" xfId="0" applyFont="1" applyFill="1" applyBorder="1" applyAlignment="1">
      <alignment horizontal="center" vertical="top"/>
    </xf>
    <xf numFmtId="0" fontId="14" fillId="2" borderId="7" xfId="0" applyNumberFormat="1" applyFont="1" applyFill="1" applyBorder="1" applyAlignment="1" applyProtection="1">
      <alignment horizontal="center" vertical="top" wrapText="1"/>
    </xf>
    <xf numFmtId="0" fontId="13" fillId="2" borderId="7" xfId="0" applyFont="1" applyFill="1" applyBorder="1" applyAlignment="1">
      <alignment horizontal="center" vertical="top" wrapText="1"/>
    </xf>
    <xf numFmtId="44" fontId="13" fillId="0" borderId="0" xfId="0" applyNumberFormat="1" applyFont="1" applyFill="1" applyAlignment="1">
      <alignment vertical="top"/>
    </xf>
    <xf numFmtId="0" fontId="18" fillId="0" borderId="0" xfId="0" applyNumberFormat="1" applyFont="1" applyFill="1" applyAlignment="1" applyProtection="1">
      <alignment vertical="center"/>
    </xf>
    <xf numFmtId="0" fontId="19" fillId="0" borderId="0" xfId="0" applyNumberFormat="1" applyFont="1" applyFill="1" applyAlignment="1" applyProtection="1"/>
    <xf numFmtId="0" fontId="20" fillId="0" borderId="0" xfId="0" applyFont="1" applyFill="1"/>
    <xf numFmtId="0" fontId="20" fillId="0" borderId="0" xfId="0" applyNumberFormat="1" applyFont="1" applyFill="1" applyAlignment="1" applyProtection="1">
      <alignment vertical="top"/>
    </xf>
    <xf numFmtId="0" fontId="21" fillId="0" borderId="0" xfId="0" applyNumberFormat="1" applyFont="1" applyFill="1" applyAlignment="1" applyProtection="1">
      <alignment vertical="top" wrapText="1"/>
    </xf>
    <xf numFmtId="0" fontId="22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23" fillId="0" borderId="0" xfId="0" applyNumberFormat="1" applyFont="1" applyFill="1" applyAlignment="1" applyProtection="1"/>
    <xf numFmtId="0" fontId="22" fillId="0" borderId="0" xfId="0" applyFont="1"/>
    <xf numFmtId="0" fontId="22" fillId="0" borderId="0" xfId="0" applyNumberFormat="1" applyFont="1" applyFill="1" applyAlignment="1" applyProtection="1"/>
    <xf numFmtId="0" fontId="24" fillId="0" borderId="0" xfId="0" applyNumberFormat="1" applyFont="1" applyFill="1" applyAlignment="1" applyProtection="1"/>
    <xf numFmtId="0" fontId="22" fillId="0" borderId="0" xfId="0" applyFont="1" applyFill="1"/>
    <xf numFmtId="0" fontId="23" fillId="0" borderId="0" xfId="0" applyNumberFormat="1" applyFont="1" applyFill="1" applyAlignment="1" applyProtection="1">
      <alignment horizontal="left"/>
    </xf>
    <xf numFmtId="14" fontId="22" fillId="0" borderId="0" xfId="0" applyNumberFormat="1" applyFont="1" applyFill="1"/>
    <xf numFmtId="0" fontId="12" fillId="2" borderId="8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 wrapText="1"/>
    </xf>
    <xf numFmtId="2" fontId="12" fillId="2" borderId="8" xfId="0" applyNumberFormat="1" applyFont="1" applyFill="1" applyBorder="1" applyAlignment="1">
      <alignment horizontal="center" vertical="center" wrapText="1"/>
    </xf>
    <xf numFmtId="0" fontId="27" fillId="0" borderId="0" xfId="0" applyFont="1"/>
    <xf numFmtId="0" fontId="20" fillId="0" borderId="0" xfId="0" applyFont="1"/>
    <xf numFmtId="0" fontId="22" fillId="0" borderId="10" xfId="0" applyFont="1" applyBorder="1"/>
    <xf numFmtId="44" fontId="22" fillId="0" borderId="10" xfId="0" applyNumberFormat="1" applyFont="1" applyBorder="1"/>
    <xf numFmtId="0" fontId="20" fillId="0" borderId="10" xfId="0" applyFont="1" applyBorder="1"/>
    <xf numFmtId="44" fontId="20" fillId="0" borderId="10" xfId="0" applyNumberFormat="1" applyFont="1" applyBorder="1"/>
    <xf numFmtId="0" fontId="28" fillId="0" borderId="0" xfId="0" applyFont="1"/>
    <xf numFmtId="0" fontId="28" fillId="2" borderId="0" xfId="0" applyFont="1" applyFill="1"/>
    <xf numFmtId="9" fontId="28" fillId="0" borderId="0" xfId="4" applyFont="1"/>
    <xf numFmtId="0" fontId="28" fillId="3" borderId="11" xfId="0" applyFont="1" applyFill="1" applyBorder="1"/>
    <xf numFmtId="0" fontId="28" fillId="3" borderId="12" xfId="0" applyFont="1" applyFill="1" applyBorder="1"/>
    <xf numFmtId="44" fontId="21" fillId="2" borderId="10" xfId="0" applyNumberFormat="1" applyFont="1" applyFill="1" applyBorder="1"/>
    <xf numFmtId="44" fontId="21" fillId="0" borderId="10" xfId="0" applyNumberFormat="1" applyFont="1" applyBorder="1"/>
    <xf numFmtId="44" fontId="21" fillId="3" borderId="13" xfId="0" applyNumberFormat="1" applyFont="1" applyFill="1" applyBorder="1"/>
    <xf numFmtId="0" fontId="29" fillId="0" borderId="0" xfId="0" applyNumberFormat="1" applyFont="1" applyFill="1" applyAlignment="1" applyProtection="1">
      <alignment vertical="center"/>
    </xf>
    <xf numFmtId="0" fontId="0" fillId="0" borderId="0" xfId="0" applyFont="1" applyFill="1"/>
    <xf numFmtId="0" fontId="0" fillId="0" borderId="0" xfId="0" applyFont="1"/>
    <xf numFmtId="0" fontId="10" fillId="0" borderId="0" xfId="0" applyFont="1" applyFill="1" applyAlignment="1">
      <alignment vertical="top" wrapText="1"/>
    </xf>
    <xf numFmtId="44" fontId="10" fillId="0" borderId="7" xfId="3" applyFont="1" applyFill="1" applyBorder="1" applyAlignment="1">
      <alignment horizontal="right" vertical="top" wrapText="1"/>
    </xf>
    <xf numFmtId="44" fontId="10" fillId="0" borderId="7" xfId="3" applyFont="1" applyFill="1" applyBorder="1" applyAlignment="1">
      <alignment vertical="top" wrapText="1"/>
    </xf>
    <xf numFmtId="44" fontId="10" fillId="0" borderId="7" xfId="1" applyFont="1" applyFill="1" applyBorder="1" applyAlignment="1">
      <alignment horizontal="right" vertical="top" wrapText="1"/>
    </xf>
    <xf numFmtId="44" fontId="10" fillId="0" borderId="7" xfId="1" applyFont="1" applyFill="1" applyBorder="1" applyAlignment="1">
      <alignment vertical="top" wrapText="1"/>
    </xf>
    <xf numFmtId="2" fontId="10" fillId="0" borderId="0" xfId="0" applyNumberFormat="1" applyFont="1" applyFill="1" applyAlignment="1">
      <alignment horizontal="center" vertical="top" wrapText="1"/>
    </xf>
    <xf numFmtId="44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2" fontId="13" fillId="0" borderId="0" xfId="0" applyNumberFormat="1" applyFont="1" applyFill="1" applyAlignment="1">
      <alignment vertical="top"/>
    </xf>
    <xf numFmtId="0" fontId="32" fillId="0" borderId="0" xfId="0" applyFont="1" applyFill="1" applyAlignment="1">
      <alignment vertical="top"/>
    </xf>
    <xf numFmtId="0" fontId="32" fillId="0" borderId="7" xfId="0" applyFont="1" applyBorder="1" applyAlignment="1">
      <alignment horizontal="center" vertical="top"/>
    </xf>
    <xf numFmtId="0" fontId="32" fillId="0" borderId="7" xfId="0" applyFont="1" applyBorder="1" applyAlignment="1">
      <alignment vertical="top" wrapText="1"/>
    </xf>
    <xf numFmtId="2" fontId="32" fillId="0" borderId="7" xfId="0" applyNumberFormat="1" applyFont="1" applyBorder="1" applyAlignment="1">
      <alignment horizontal="center" vertical="top" wrapText="1"/>
    </xf>
    <xf numFmtId="44" fontId="32" fillId="0" borderId="7" xfId="3" applyFont="1" applyFill="1" applyBorder="1" applyAlignment="1">
      <alignment horizontal="right" vertical="top" wrapText="1"/>
    </xf>
    <xf numFmtId="44" fontId="32" fillId="0" borderId="7" xfId="3" applyFont="1" applyFill="1" applyBorder="1" applyAlignment="1">
      <alignment vertical="top" wrapText="1"/>
    </xf>
    <xf numFmtId="2" fontId="32" fillId="0" borderId="0" xfId="0" applyNumberFormat="1" applyFont="1" applyFill="1" applyAlignment="1">
      <alignment horizontal="center" vertical="top" wrapText="1"/>
    </xf>
    <xf numFmtId="0" fontId="32" fillId="0" borderId="7" xfId="0" applyFont="1" applyFill="1" applyBorder="1" applyAlignment="1">
      <alignment horizontal="center" vertical="top"/>
    </xf>
    <xf numFmtId="0" fontId="32" fillId="0" borderId="7" xfId="0" applyFont="1" applyFill="1" applyBorder="1" applyAlignment="1">
      <alignment vertical="top" wrapText="1"/>
    </xf>
    <xf numFmtId="2" fontId="32" fillId="0" borderId="7" xfId="0" applyNumberFormat="1" applyFont="1" applyFill="1" applyBorder="1" applyAlignment="1">
      <alignment horizontal="center" vertical="top" wrapText="1"/>
    </xf>
    <xf numFmtId="164" fontId="20" fillId="0" borderId="10" xfId="5" applyNumberFormat="1" applyFont="1" applyBorder="1"/>
    <xf numFmtId="0" fontId="37" fillId="0" borderId="0" xfId="0" applyFont="1"/>
    <xf numFmtId="0" fontId="38" fillId="0" borderId="0" xfId="0" applyFont="1"/>
    <xf numFmtId="0" fontId="30" fillId="0" borderId="0" xfId="0" applyFont="1"/>
    <xf numFmtId="0" fontId="39" fillId="0" borderId="0" xfId="0" applyFont="1"/>
    <xf numFmtId="44" fontId="38" fillId="0" borderId="0" xfId="0" applyNumberFormat="1" applyFont="1"/>
    <xf numFmtId="49" fontId="30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10" fillId="0" borderId="7" xfId="0" applyFont="1" applyBorder="1" applyAlignment="1">
      <alignment vertical="top" wrapText="1"/>
    </xf>
    <xf numFmtId="0" fontId="12" fillId="2" borderId="14" xfId="0" applyFont="1" applyFill="1" applyBorder="1" applyAlignment="1">
      <alignment horizontal="left" vertical="center" wrapText="1"/>
    </xf>
    <xf numFmtId="0" fontId="12" fillId="2" borderId="15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0" fontId="22" fillId="0" borderId="0" xfId="0" applyFont="1" applyAlignment="1"/>
    <xf numFmtId="0" fontId="21" fillId="0" borderId="0" xfId="0" applyNumberFormat="1" applyFont="1" applyFill="1" applyAlignment="1" applyProtection="1">
      <alignment vertical="top" wrapText="1"/>
    </xf>
    <xf numFmtId="0" fontId="22" fillId="0" borderId="0" xfId="0" applyFont="1" applyAlignment="1">
      <alignment vertical="top"/>
    </xf>
    <xf numFmtId="0" fontId="0" fillId="0" borderId="15" xfId="0" applyFont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49" fontId="30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0" fontId="26" fillId="0" borderId="11" xfId="0" applyFont="1" applyBorder="1" applyAlignment="1">
      <alignment horizontal="center" vertical="top" wrapText="1"/>
    </xf>
    <xf numFmtId="0" fontId="26" fillId="0" borderId="12" xfId="0" applyFont="1" applyBorder="1" applyAlignment="1">
      <alignment horizontal="center" vertical="top" wrapText="1"/>
    </xf>
    <xf numFmtId="0" fontId="26" fillId="0" borderId="13" xfId="0" applyFont="1" applyBorder="1" applyAlignment="1">
      <alignment horizontal="center" vertical="top" wrapText="1"/>
    </xf>
  </cellXfs>
  <cellStyles count="8">
    <cellStyle name="Měna" xfId="1" builtinId="4"/>
    <cellStyle name="Měna 2 3 2" xfId="6" xr:uid="{00000000-0005-0000-0000-000001000000}"/>
    <cellStyle name="měny 2" xfId="2" xr:uid="{00000000-0005-0000-0000-000002000000}"/>
    <cellStyle name="měny 2 2" xfId="3" xr:uid="{00000000-0005-0000-0000-000003000000}"/>
    <cellStyle name="měny 2 2 2" xfId="7" xr:uid="{14684AAC-7423-467C-B6A5-C50AAD5A45DA}"/>
    <cellStyle name="Normální" xfId="0" builtinId="0"/>
    <cellStyle name="procent 2" xfId="4" xr:uid="{00000000-0005-0000-0000-000005000000}"/>
    <cellStyle name="procent 2 2" xfId="5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K144"/>
  <sheetViews>
    <sheetView tabSelected="1" view="pageBreakPreview" topLeftCell="B76" zoomScale="130" zoomScaleNormal="100" zoomScaleSheetLayoutView="130" workbookViewId="0">
      <selection activeCell="C88" sqref="C88"/>
    </sheetView>
  </sheetViews>
  <sheetFormatPr defaultRowHeight="12.75"/>
  <cols>
    <col min="1" max="1" width="0.85546875" hidden="1" customWidth="1"/>
    <col min="2" max="2" width="10.7109375" style="5" customWidth="1"/>
    <col min="3" max="3" width="75.7109375" customWidth="1"/>
    <col min="4" max="4" width="3.28515625" style="6" customWidth="1"/>
    <col min="5" max="5" width="13.5703125" customWidth="1"/>
    <col min="6" max="6" width="13" customWidth="1"/>
    <col min="7" max="7" width="17.28515625" customWidth="1"/>
    <col min="8" max="8" width="4" customWidth="1"/>
    <col min="9" max="9" width="15.140625" customWidth="1"/>
    <col min="10" max="10" width="4" customWidth="1"/>
    <col min="11" max="11" width="11" bestFit="1" customWidth="1"/>
  </cols>
  <sheetData>
    <row r="1" spans="2:11" s="36" customFormat="1" ht="20.25">
      <c r="B1" s="34"/>
      <c r="C1" s="65" t="s">
        <v>125</v>
      </c>
      <c r="D1" s="34"/>
      <c r="E1" s="35"/>
      <c r="F1" s="35"/>
      <c r="G1" s="35"/>
    </row>
    <row r="2" spans="2:11" s="36" customFormat="1" ht="33.75" customHeight="1">
      <c r="B2" s="34"/>
      <c r="C2" s="35"/>
      <c r="D2" s="35"/>
      <c r="E2" s="35"/>
      <c r="F2" s="35"/>
      <c r="G2" s="35"/>
    </row>
    <row r="3" spans="2:11" s="40" customFormat="1" ht="52.15" customHeight="1">
      <c r="B3" s="37" t="s">
        <v>5</v>
      </c>
      <c r="C3" s="38" t="s">
        <v>68</v>
      </c>
      <c r="D3" s="38"/>
      <c r="E3" s="39" t="s">
        <v>33</v>
      </c>
      <c r="F3" s="100" t="s">
        <v>71</v>
      </c>
      <c r="G3" s="101"/>
    </row>
    <row r="4" spans="2:11" s="42" customFormat="1">
      <c r="B4" s="41" t="s">
        <v>4</v>
      </c>
      <c r="C4" s="41" t="s">
        <v>69</v>
      </c>
      <c r="D4" s="41"/>
      <c r="E4" s="41" t="s">
        <v>34</v>
      </c>
      <c r="F4" s="99" t="s">
        <v>70</v>
      </c>
      <c r="G4" s="99"/>
    </row>
    <row r="5" spans="2:11" s="45" customFormat="1">
      <c r="B5" s="43" t="s">
        <v>46</v>
      </c>
      <c r="C5" s="43"/>
      <c r="D5" s="44"/>
      <c r="E5" s="41" t="s">
        <v>30</v>
      </c>
      <c r="G5" s="44"/>
    </row>
    <row r="6" spans="2:11" s="45" customFormat="1">
      <c r="B6" s="41" t="s">
        <v>35</v>
      </c>
      <c r="C6" s="46"/>
      <c r="D6" s="44"/>
      <c r="E6" s="41" t="s">
        <v>32</v>
      </c>
      <c r="F6" s="47">
        <v>44617</v>
      </c>
      <c r="G6" s="44"/>
    </row>
    <row r="7" spans="2:11" ht="14.45" customHeight="1" thickBot="1">
      <c r="B7" s="1"/>
      <c r="C7" s="1"/>
      <c r="D7" s="2"/>
      <c r="E7" s="2"/>
      <c r="F7" s="2"/>
      <c r="G7" s="1"/>
    </row>
    <row r="8" spans="2:11" s="8" customFormat="1" ht="25.5">
      <c r="B8" s="9" t="s">
        <v>6</v>
      </c>
      <c r="C8" s="10" t="s">
        <v>39</v>
      </c>
      <c r="D8" s="10" t="s">
        <v>0</v>
      </c>
      <c r="E8" s="10" t="s">
        <v>1</v>
      </c>
      <c r="F8" s="10" t="s">
        <v>7</v>
      </c>
      <c r="G8" s="11" t="s">
        <v>2</v>
      </c>
    </row>
    <row r="9" spans="2:11" s="8" customFormat="1" ht="13.5" thickBot="1">
      <c r="B9" s="12">
        <v>1</v>
      </c>
      <c r="C9" s="13">
        <v>2</v>
      </c>
      <c r="D9" s="13">
        <v>3</v>
      </c>
      <c r="E9" s="13">
        <v>4</v>
      </c>
      <c r="F9" s="13">
        <v>5</v>
      </c>
      <c r="G9" s="14">
        <v>6</v>
      </c>
    </row>
    <row r="10" spans="2:11" s="21" customFormat="1" ht="16.5">
      <c r="B10" s="32"/>
      <c r="C10" s="31" t="s">
        <v>31</v>
      </c>
      <c r="D10" s="30"/>
      <c r="E10" s="29"/>
      <c r="F10" s="28"/>
      <c r="G10" s="27"/>
    </row>
    <row r="11" spans="2:11" s="19" customFormat="1" ht="16.5">
      <c r="B11" s="15">
        <v>1</v>
      </c>
      <c r="C11" s="16" t="s">
        <v>121</v>
      </c>
      <c r="D11" s="15" t="s">
        <v>21</v>
      </c>
      <c r="E11" s="17">
        <v>27.093400000000003</v>
      </c>
      <c r="F11" s="26"/>
      <c r="G11" s="25">
        <f t="shared" ref="G11:G16" si="0">E11*F11</f>
        <v>0</v>
      </c>
      <c r="H11" s="33"/>
      <c r="I11" s="21"/>
      <c r="J11" s="21"/>
    </row>
    <row r="12" spans="2:11" s="19" customFormat="1" ht="66">
      <c r="B12" s="15">
        <v>2</v>
      </c>
      <c r="C12" s="16" t="s">
        <v>72</v>
      </c>
      <c r="D12" s="15" t="s">
        <v>9</v>
      </c>
      <c r="E12" s="17">
        <v>4</v>
      </c>
      <c r="F12" s="26"/>
      <c r="G12" s="25">
        <f t="shared" si="0"/>
        <v>0</v>
      </c>
      <c r="H12" s="33"/>
      <c r="I12" s="21"/>
      <c r="J12" s="21"/>
    </row>
    <row r="13" spans="2:11" s="19" customFormat="1" ht="16.5">
      <c r="B13" s="15">
        <v>3</v>
      </c>
      <c r="C13" s="16" t="s">
        <v>120</v>
      </c>
      <c r="D13" s="15" t="s">
        <v>73</v>
      </c>
      <c r="E13" s="17">
        <v>3</v>
      </c>
      <c r="F13" s="26"/>
      <c r="G13" s="25">
        <f t="shared" si="0"/>
        <v>0</v>
      </c>
      <c r="H13" s="33"/>
      <c r="I13" s="21"/>
      <c r="J13" s="21"/>
    </row>
    <row r="14" spans="2:11" s="19" customFormat="1" ht="16.5">
      <c r="B14" s="15">
        <v>4</v>
      </c>
      <c r="C14" s="16" t="s">
        <v>28</v>
      </c>
      <c r="D14" s="15" t="s">
        <v>3</v>
      </c>
      <c r="E14" s="17">
        <v>1</v>
      </c>
      <c r="F14" s="26"/>
      <c r="G14" s="25">
        <f t="shared" si="0"/>
        <v>0</v>
      </c>
      <c r="H14" s="33"/>
      <c r="I14" s="21"/>
      <c r="J14" s="21"/>
    </row>
    <row r="15" spans="2:11" s="19" customFormat="1" ht="33">
      <c r="B15" s="15">
        <v>5</v>
      </c>
      <c r="C15" s="16" t="s">
        <v>49</v>
      </c>
      <c r="D15" s="15" t="s">
        <v>8</v>
      </c>
      <c r="E15" s="17">
        <v>5</v>
      </c>
      <c r="F15" s="26"/>
      <c r="G15" s="25">
        <f t="shared" si="0"/>
        <v>0</v>
      </c>
      <c r="H15" s="33"/>
      <c r="I15" s="21"/>
      <c r="J15" s="21"/>
      <c r="K15" s="68"/>
    </row>
    <row r="16" spans="2:11" s="19" customFormat="1" ht="16.5">
      <c r="B16" s="15">
        <v>6</v>
      </c>
      <c r="C16" s="16" t="s">
        <v>27</v>
      </c>
      <c r="D16" s="15" t="s">
        <v>3</v>
      </c>
      <c r="E16" s="17">
        <v>1</v>
      </c>
      <c r="F16" s="26"/>
      <c r="G16" s="25">
        <f t="shared" si="0"/>
        <v>0</v>
      </c>
      <c r="H16" s="33"/>
      <c r="I16" s="21"/>
      <c r="J16" s="21"/>
    </row>
    <row r="17" spans="2:8" s="20" customFormat="1" ht="16.5">
      <c r="B17" s="24"/>
      <c r="C17" s="96" t="str">
        <f>C10</f>
        <v xml:space="preserve">03-OPRAVA DÍLCŮ OBVODOVÉHO PLÁŠTĚ A REPROFILACE JEJICH STYKŮ </v>
      </c>
      <c r="D17" s="102"/>
      <c r="E17" s="102"/>
      <c r="F17" s="103"/>
      <c r="G17" s="23">
        <f>SUM(G11:G16)</f>
        <v>0</v>
      </c>
    </row>
    <row r="18" spans="2:8" s="21" customFormat="1" ht="16.5">
      <c r="B18" s="32"/>
      <c r="C18" s="31" t="s">
        <v>40</v>
      </c>
      <c r="D18" s="30"/>
      <c r="E18" s="29"/>
      <c r="F18" s="28"/>
      <c r="G18" s="27"/>
    </row>
    <row r="19" spans="2:8" s="19" customFormat="1" ht="33">
      <c r="B19" s="15">
        <v>1</v>
      </c>
      <c r="C19" s="16" t="s">
        <v>74</v>
      </c>
      <c r="D19" s="15" t="s">
        <v>41</v>
      </c>
      <c r="E19" s="17">
        <v>30.981000000000002</v>
      </c>
      <c r="F19" s="69"/>
      <c r="G19" s="70">
        <f t="shared" ref="G19:G34" si="1">E19*F19</f>
        <v>0</v>
      </c>
      <c r="H19" s="73"/>
    </row>
    <row r="20" spans="2:8" s="19" customFormat="1" ht="33">
      <c r="B20" s="15">
        <v>2</v>
      </c>
      <c r="C20" s="16" t="s">
        <v>75</v>
      </c>
      <c r="D20" s="15" t="s">
        <v>41</v>
      </c>
      <c r="E20" s="17">
        <v>61.962000000000003</v>
      </c>
      <c r="F20" s="69"/>
      <c r="G20" s="70">
        <f t="shared" si="1"/>
        <v>0</v>
      </c>
      <c r="H20" s="73"/>
    </row>
    <row r="21" spans="2:8" s="77" customFormat="1" ht="33">
      <c r="B21" s="84" t="s">
        <v>93</v>
      </c>
      <c r="C21" s="85" t="s">
        <v>90</v>
      </c>
      <c r="D21" s="84" t="s">
        <v>91</v>
      </c>
      <c r="E21" s="86">
        <v>61.962000000000003</v>
      </c>
      <c r="F21" s="81"/>
      <c r="G21" s="82"/>
      <c r="H21" s="83"/>
    </row>
    <row r="22" spans="2:8" s="19" customFormat="1" ht="33">
      <c r="B22" s="15">
        <v>3</v>
      </c>
      <c r="C22" s="16" t="s">
        <v>76</v>
      </c>
      <c r="D22" s="15" t="s">
        <v>41</v>
      </c>
      <c r="E22" s="17">
        <v>61.962000000000003</v>
      </c>
      <c r="F22" s="69"/>
      <c r="G22" s="70">
        <f t="shared" si="1"/>
        <v>0</v>
      </c>
      <c r="H22" s="73"/>
    </row>
    <row r="23" spans="2:8" s="19" customFormat="1" ht="16.5">
      <c r="B23" s="15">
        <v>4</v>
      </c>
      <c r="C23" s="16" t="s">
        <v>77</v>
      </c>
      <c r="D23" s="15" t="s">
        <v>8</v>
      </c>
      <c r="E23" s="17">
        <v>70.800000000000011</v>
      </c>
      <c r="F23" s="69"/>
      <c r="G23" s="70">
        <f t="shared" si="1"/>
        <v>0</v>
      </c>
      <c r="H23" s="73"/>
    </row>
    <row r="24" spans="2:8" s="19" customFormat="1" ht="16.5">
      <c r="B24" s="15">
        <v>5</v>
      </c>
      <c r="C24" s="16" t="s">
        <v>78</v>
      </c>
      <c r="D24" s="15" t="s">
        <v>41</v>
      </c>
      <c r="E24" s="17">
        <v>61.962000000000003</v>
      </c>
      <c r="F24" s="69"/>
      <c r="G24" s="70">
        <f t="shared" si="1"/>
        <v>0</v>
      </c>
      <c r="H24" s="73"/>
    </row>
    <row r="25" spans="2:8" s="19" customFormat="1" ht="16.5">
      <c r="B25" s="15">
        <v>6</v>
      </c>
      <c r="C25" s="16" t="s">
        <v>79</v>
      </c>
      <c r="D25" s="15" t="s">
        <v>8</v>
      </c>
      <c r="E25" s="17">
        <v>70.800000000000011</v>
      </c>
      <c r="F25" s="69"/>
      <c r="G25" s="70">
        <f t="shared" si="1"/>
        <v>0</v>
      </c>
      <c r="H25" s="73"/>
    </row>
    <row r="26" spans="2:8" s="19" customFormat="1" ht="16.5">
      <c r="B26" s="15">
        <v>7</v>
      </c>
      <c r="C26" s="16" t="s">
        <v>80</v>
      </c>
      <c r="D26" s="15" t="s">
        <v>8</v>
      </c>
      <c r="E26" s="17">
        <v>55.199999999999989</v>
      </c>
      <c r="F26" s="69"/>
      <c r="G26" s="70">
        <f t="shared" si="1"/>
        <v>0</v>
      </c>
      <c r="H26" s="73"/>
    </row>
    <row r="27" spans="2:8" s="19" customFormat="1" ht="16.5">
      <c r="B27" s="15">
        <v>8</v>
      </c>
      <c r="C27" s="16" t="s">
        <v>81</v>
      </c>
      <c r="D27" s="15" t="s">
        <v>8</v>
      </c>
      <c r="E27" s="17">
        <v>126</v>
      </c>
      <c r="F27" s="69"/>
      <c r="G27" s="70">
        <f t="shared" si="1"/>
        <v>0</v>
      </c>
      <c r="H27" s="73"/>
    </row>
    <row r="28" spans="2:8" s="19" customFormat="1" ht="16.5">
      <c r="B28" s="15">
        <v>9</v>
      </c>
      <c r="C28" s="16" t="s">
        <v>82</v>
      </c>
      <c r="D28" s="15" t="s">
        <v>8</v>
      </c>
      <c r="E28" s="17">
        <v>126</v>
      </c>
      <c r="F28" s="69"/>
      <c r="G28" s="70">
        <f t="shared" si="1"/>
        <v>0</v>
      </c>
      <c r="H28" s="73"/>
    </row>
    <row r="29" spans="2:8" s="19" customFormat="1" ht="16.5">
      <c r="B29" s="15">
        <v>10</v>
      </c>
      <c r="C29" s="16" t="s">
        <v>83</v>
      </c>
      <c r="D29" s="15" t="s">
        <v>41</v>
      </c>
      <c r="E29" s="17">
        <v>61.962000000000003</v>
      </c>
      <c r="F29" s="69"/>
      <c r="G29" s="70">
        <f t="shared" si="1"/>
        <v>0</v>
      </c>
      <c r="H29" s="73"/>
    </row>
    <row r="30" spans="2:8" s="19" customFormat="1" ht="16.5">
      <c r="B30" s="15">
        <v>11</v>
      </c>
      <c r="C30" s="16" t="s">
        <v>84</v>
      </c>
      <c r="D30" s="15" t="s">
        <v>41</v>
      </c>
      <c r="E30" s="17">
        <v>61.962000000000003</v>
      </c>
      <c r="F30" s="69"/>
      <c r="G30" s="70">
        <f t="shared" si="1"/>
        <v>0</v>
      </c>
      <c r="H30" s="73"/>
    </row>
    <row r="31" spans="2:8" s="19" customFormat="1" ht="16.5">
      <c r="B31" s="15">
        <v>12</v>
      </c>
      <c r="C31" s="16" t="s">
        <v>85</v>
      </c>
      <c r="D31" s="15" t="s">
        <v>41</v>
      </c>
      <c r="E31" s="17">
        <v>71.256299999999996</v>
      </c>
      <c r="F31" s="69"/>
      <c r="G31" s="70">
        <f t="shared" si="1"/>
        <v>0</v>
      </c>
      <c r="H31" s="73"/>
    </row>
    <row r="32" spans="2:8" s="19" customFormat="1" ht="16.5">
      <c r="B32" s="15">
        <v>13</v>
      </c>
      <c r="C32" s="16" t="s">
        <v>42</v>
      </c>
      <c r="D32" s="15" t="s">
        <v>8</v>
      </c>
      <c r="E32" s="17">
        <v>81.42</v>
      </c>
      <c r="F32" s="69"/>
      <c r="G32" s="70">
        <f t="shared" si="1"/>
        <v>0</v>
      </c>
      <c r="H32" s="73"/>
    </row>
    <row r="33" spans="2:10" s="19" customFormat="1" ht="16.5">
      <c r="B33" s="15">
        <v>14</v>
      </c>
      <c r="C33" s="16" t="s">
        <v>43</v>
      </c>
      <c r="D33" s="15" t="s">
        <v>8</v>
      </c>
      <c r="E33" s="17">
        <v>70.800000000000011</v>
      </c>
      <c r="F33" s="69"/>
      <c r="G33" s="70">
        <f t="shared" si="1"/>
        <v>0</v>
      </c>
      <c r="H33" s="73"/>
    </row>
    <row r="34" spans="2:10" s="19" customFormat="1" ht="16.5">
      <c r="B34" s="15">
        <v>15</v>
      </c>
      <c r="C34" s="16" t="s">
        <v>86</v>
      </c>
      <c r="D34" s="15" t="s">
        <v>8</v>
      </c>
      <c r="E34" s="17">
        <v>196.8</v>
      </c>
      <c r="F34" s="69"/>
      <c r="G34" s="70">
        <f t="shared" si="1"/>
        <v>0</v>
      </c>
      <c r="H34" s="73"/>
    </row>
    <row r="35" spans="2:10" s="19" customFormat="1" ht="16.5">
      <c r="B35" s="15">
        <v>16</v>
      </c>
      <c r="C35" s="16" t="s">
        <v>92</v>
      </c>
      <c r="D35" s="15" t="s">
        <v>8</v>
      </c>
      <c r="E35" s="17">
        <v>41.400000000000006</v>
      </c>
      <c r="F35" s="69"/>
      <c r="G35" s="70">
        <f>E35*F35</f>
        <v>0</v>
      </c>
      <c r="H35" s="73"/>
    </row>
    <row r="36" spans="2:10" s="19" customFormat="1" ht="16.5">
      <c r="B36" s="15">
        <v>18</v>
      </c>
      <c r="C36" s="16" t="s">
        <v>87</v>
      </c>
      <c r="D36" s="15" t="s">
        <v>9</v>
      </c>
      <c r="E36" s="17">
        <v>12</v>
      </c>
      <c r="F36" s="69"/>
      <c r="G36" s="70">
        <f>E36*F36</f>
        <v>0</v>
      </c>
      <c r="H36" s="73"/>
    </row>
    <row r="37" spans="2:10" s="19" customFormat="1" ht="16.5">
      <c r="B37" s="15">
        <v>19</v>
      </c>
      <c r="C37" s="16" t="s">
        <v>88</v>
      </c>
      <c r="D37" s="15" t="s">
        <v>9</v>
      </c>
      <c r="E37" s="17">
        <v>1</v>
      </c>
      <c r="F37" s="69"/>
      <c r="G37" s="70">
        <f>E37*F37</f>
        <v>0</v>
      </c>
      <c r="H37" s="33"/>
      <c r="I37" s="21"/>
      <c r="J37" s="21"/>
    </row>
    <row r="38" spans="2:10" s="19" customFormat="1" ht="49.5">
      <c r="B38" s="15">
        <v>20</v>
      </c>
      <c r="C38" s="16" t="s">
        <v>94</v>
      </c>
      <c r="D38" s="15" t="s">
        <v>9</v>
      </c>
      <c r="E38" s="17">
        <v>12</v>
      </c>
      <c r="F38" s="69"/>
      <c r="G38" s="70">
        <f>E38*F38</f>
        <v>0</v>
      </c>
      <c r="H38" s="33"/>
      <c r="I38" s="21"/>
      <c r="J38" s="21"/>
    </row>
    <row r="39" spans="2:10" s="77" customFormat="1" ht="49.5">
      <c r="B39" s="78" t="s">
        <v>95</v>
      </c>
      <c r="C39" s="79" t="s">
        <v>122</v>
      </c>
      <c r="D39" s="78" t="s">
        <v>9</v>
      </c>
      <c r="E39" s="80">
        <v>12</v>
      </c>
      <c r="F39" s="81"/>
      <c r="G39" s="82"/>
      <c r="H39" s="83"/>
    </row>
    <row r="40" spans="2:10" s="19" customFormat="1" ht="16.5">
      <c r="B40" s="15">
        <v>21</v>
      </c>
      <c r="C40" s="16" t="s">
        <v>89</v>
      </c>
      <c r="D40" s="15" t="s">
        <v>20</v>
      </c>
      <c r="E40" s="17">
        <v>12</v>
      </c>
      <c r="F40" s="69"/>
      <c r="G40" s="70">
        <f>E40*F40</f>
        <v>0</v>
      </c>
      <c r="H40" s="73"/>
    </row>
    <row r="41" spans="2:10" s="19" customFormat="1" ht="16.5">
      <c r="B41" s="15">
        <v>22</v>
      </c>
      <c r="C41" s="16" t="s">
        <v>96</v>
      </c>
      <c r="D41" s="15" t="s">
        <v>20</v>
      </c>
      <c r="E41" s="17">
        <v>2</v>
      </c>
      <c r="F41" s="69"/>
      <c r="G41" s="70">
        <f>E41*F41</f>
        <v>0</v>
      </c>
      <c r="H41" s="73"/>
    </row>
    <row r="42" spans="2:10" s="19" customFormat="1" ht="33">
      <c r="B42" s="15">
        <v>23</v>
      </c>
      <c r="C42" s="16" t="s">
        <v>97</v>
      </c>
      <c r="D42" s="15" t="s">
        <v>21</v>
      </c>
      <c r="E42" s="17">
        <v>4.5599999999999996</v>
      </c>
      <c r="F42" s="69"/>
      <c r="G42" s="70">
        <f>E42*F42</f>
        <v>0</v>
      </c>
      <c r="H42" s="33"/>
      <c r="I42" s="21"/>
      <c r="J42" s="21"/>
    </row>
    <row r="43" spans="2:10" s="19" customFormat="1" ht="16.5">
      <c r="B43" s="15">
        <v>24</v>
      </c>
      <c r="C43" s="16" t="s">
        <v>99</v>
      </c>
      <c r="D43" s="15" t="s">
        <v>8</v>
      </c>
      <c r="E43" s="17">
        <v>7.6</v>
      </c>
      <c r="F43" s="69"/>
      <c r="G43" s="70">
        <f>E43*F43</f>
        <v>0</v>
      </c>
      <c r="H43" s="33"/>
      <c r="I43" s="21"/>
      <c r="J43" s="21"/>
    </row>
    <row r="44" spans="2:10" s="19" customFormat="1" ht="16.5">
      <c r="B44" s="15">
        <v>25</v>
      </c>
      <c r="C44" s="16" t="s">
        <v>98</v>
      </c>
      <c r="D44" s="15" t="s">
        <v>8</v>
      </c>
      <c r="E44" s="17">
        <v>7.6</v>
      </c>
      <c r="F44" s="69"/>
      <c r="G44" s="70">
        <f t="shared" ref="G44:G46" si="2">E44*F44</f>
        <v>0</v>
      </c>
      <c r="H44" s="33"/>
      <c r="I44" s="21"/>
      <c r="J44" s="21"/>
    </row>
    <row r="45" spans="2:10" s="19" customFormat="1" ht="16.5">
      <c r="B45" s="15">
        <v>26</v>
      </c>
      <c r="C45" s="16" t="s">
        <v>61</v>
      </c>
      <c r="D45" s="15" t="s">
        <v>8</v>
      </c>
      <c r="E45" s="17">
        <v>7.6</v>
      </c>
      <c r="F45" s="69"/>
      <c r="G45" s="70">
        <f t="shared" si="2"/>
        <v>0</v>
      </c>
      <c r="H45" s="33"/>
      <c r="I45" s="21"/>
      <c r="J45" s="21"/>
    </row>
    <row r="46" spans="2:10" s="19" customFormat="1" ht="16.5">
      <c r="B46" s="15">
        <v>27</v>
      </c>
      <c r="C46" s="16" t="s">
        <v>44</v>
      </c>
      <c r="D46" s="15" t="s">
        <v>20</v>
      </c>
      <c r="E46" s="17">
        <v>1</v>
      </c>
      <c r="F46" s="69"/>
      <c r="G46" s="70">
        <f t="shared" si="2"/>
        <v>0</v>
      </c>
      <c r="H46" s="33"/>
      <c r="I46" s="21"/>
      <c r="J46" s="21"/>
    </row>
    <row r="47" spans="2:10" s="20" customFormat="1" ht="16.5">
      <c r="B47" s="24"/>
      <c r="C47" s="96" t="str">
        <f>C18</f>
        <v xml:space="preserve">04-OPRAVA LODŽIÍ, BALKÓNŮ VČETNĚ ZÁBRADLÍ </v>
      </c>
      <c r="D47" s="102"/>
      <c r="E47" s="102"/>
      <c r="F47" s="103"/>
      <c r="G47" s="23">
        <f>SUM(G19:G46)</f>
        <v>0</v>
      </c>
    </row>
    <row r="48" spans="2:10" s="21" customFormat="1" ht="16.5">
      <c r="B48" s="32"/>
      <c r="C48" s="31" t="s">
        <v>16</v>
      </c>
      <c r="D48" s="30"/>
      <c r="E48" s="29"/>
      <c r="F48" s="28"/>
      <c r="G48" s="27"/>
    </row>
    <row r="49" spans="2:11" s="19" customFormat="1" ht="16.5">
      <c r="B49" s="15">
        <v>1</v>
      </c>
      <c r="C49" s="16" t="s">
        <v>22</v>
      </c>
      <c r="D49" s="15" t="s">
        <v>21</v>
      </c>
      <c r="E49" s="17">
        <v>270.93400000000003</v>
      </c>
      <c r="F49" s="26"/>
      <c r="G49" s="25">
        <f t="shared" ref="G49:G81" si="3">E49*F49</f>
        <v>0</v>
      </c>
      <c r="H49" s="33"/>
      <c r="I49" s="21"/>
      <c r="J49" s="21"/>
      <c r="K49" s="68"/>
    </row>
    <row r="50" spans="2:11" s="19" customFormat="1" ht="16.5">
      <c r="B50" s="15">
        <v>2</v>
      </c>
      <c r="C50" s="16" t="s">
        <v>23</v>
      </c>
      <c r="D50" s="15" t="s">
        <v>21</v>
      </c>
      <c r="E50" s="17">
        <v>63.9</v>
      </c>
      <c r="F50" s="26"/>
      <c r="G50" s="25">
        <f t="shared" si="3"/>
        <v>0</v>
      </c>
      <c r="H50" s="33"/>
      <c r="I50" s="21"/>
      <c r="J50" s="21"/>
      <c r="K50" s="68"/>
    </row>
    <row r="51" spans="2:11" s="19" customFormat="1" ht="16.5">
      <c r="B51" s="15">
        <v>3</v>
      </c>
      <c r="C51" s="16" t="s">
        <v>24</v>
      </c>
      <c r="D51" s="15" t="s">
        <v>21</v>
      </c>
      <c r="E51" s="17">
        <v>270.93400000000003</v>
      </c>
      <c r="F51" s="26"/>
      <c r="G51" s="25">
        <f t="shared" si="3"/>
        <v>0</v>
      </c>
      <c r="H51" s="33"/>
      <c r="I51" s="21"/>
      <c r="J51" s="21"/>
      <c r="K51" s="68"/>
    </row>
    <row r="52" spans="2:11" s="19" customFormat="1" ht="33">
      <c r="B52" s="15">
        <v>4</v>
      </c>
      <c r="C52" s="16" t="s">
        <v>102</v>
      </c>
      <c r="D52" s="15" t="s">
        <v>8</v>
      </c>
      <c r="E52" s="17">
        <v>31.200000000000003</v>
      </c>
      <c r="F52" s="26"/>
      <c r="G52" s="25">
        <f t="shared" si="3"/>
        <v>0</v>
      </c>
      <c r="H52" s="33"/>
      <c r="I52" s="21"/>
      <c r="J52" s="21"/>
      <c r="K52" s="68"/>
    </row>
    <row r="53" spans="2:11" s="19" customFormat="1" ht="16.5">
      <c r="B53" s="15">
        <v>5</v>
      </c>
      <c r="C53" s="16" t="s">
        <v>103</v>
      </c>
      <c r="D53" s="15" t="s">
        <v>8</v>
      </c>
      <c r="E53" s="17">
        <v>31.200000000000003</v>
      </c>
      <c r="F53" s="26"/>
      <c r="G53" s="25">
        <f t="shared" si="3"/>
        <v>0</v>
      </c>
      <c r="H53" s="33"/>
      <c r="I53" s="21"/>
      <c r="J53" s="21"/>
      <c r="K53" s="68"/>
    </row>
    <row r="54" spans="2:11" s="19" customFormat="1" ht="33">
      <c r="B54" s="15">
        <v>6</v>
      </c>
      <c r="C54" s="16" t="s">
        <v>112</v>
      </c>
      <c r="D54" s="15" t="s">
        <v>21</v>
      </c>
      <c r="E54" s="17">
        <v>17.939999999999998</v>
      </c>
      <c r="F54" s="26"/>
      <c r="G54" s="25">
        <f>E54*F54</f>
        <v>0</v>
      </c>
      <c r="H54" s="33"/>
      <c r="I54" s="21"/>
      <c r="J54" s="21"/>
      <c r="K54" s="68"/>
    </row>
    <row r="55" spans="2:11" s="19" customFormat="1" ht="33">
      <c r="B55" s="15">
        <v>7</v>
      </c>
      <c r="C55" s="16" t="s">
        <v>114</v>
      </c>
      <c r="D55" s="15" t="s">
        <v>21</v>
      </c>
      <c r="E55" s="17">
        <v>3.96</v>
      </c>
      <c r="F55" s="26"/>
      <c r="G55" s="25">
        <f t="shared" ref="G55" si="4">E55*F55</f>
        <v>0</v>
      </c>
      <c r="H55" s="33"/>
      <c r="I55" s="21"/>
      <c r="J55" s="21"/>
      <c r="K55" s="68"/>
    </row>
    <row r="56" spans="2:11" s="19" customFormat="1" ht="33">
      <c r="B56" s="15">
        <v>8</v>
      </c>
      <c r="C56" s="16" t="s">
        <v>116</v>
      </c>
      <c r="D56" s="15" t="s">
        <v>21</v>
      </c>
      <c r="E56" s="17">
        <v>87.66</v>
      </c>
      <c r="F56" s="69"/>
      <c r="G56" s="70">
        <f>E56*F56</f>
        <v>0</v>
      </c>
      <c r="H56" s="33"/>
      <c r="I56" s="21"/>
    </row>
    <row r="57" spans="2:11" s="19" customFormat="1" ht="33">
      <c r="B57" s="15">
        <v>9</v>
      </c>
      <c r="C57" s="16" t="s">
        <v>113</v>
      </c>
      <c r="D57" s="15" t="s">
        <v>21</v>
      </c>
      <c r="E57" s="17">
        <v>17.939999999999998</v>
      </c>
      <c r="F57" s="26"/>
      <c r="G57" s="25">
        <f t="shared" si="3"/>
        <v>0</v>
      </c>
      <c r="H57" s="33"/>
      <c r="I57" s="21"/>
      <c r="J57" s="21"/>
      <c r="K57" s="68"/>
    </row>
    <row r="58" spans="2:11" s="19" customFormat="1" ht="33">
      <c r="B58" s="15">
        <v>10</v>
      </c>
      <c r="C58" s="16" t="s">
        <v>115</v>
      </c>
      <c r="D58" s="15" t="s">
        <v>21</v>
      </c>
      <c r="E58" s="17">
        <v>3.96</v>
      </c>
      <c r="F58" s="26"/>
      <c r="G58" s="25">
        <f t="shared" ref="G58" si="5">E58*F58</f>
        <v>0</v>
      </c>
      <c r="H58" s="33"/>
      <c r="I58" s="21"/>
      <c r="J58" s="21"/>
      <c r="K58" s="68"/>
    </row>
    <row r="59" spans="2:11" s="19" customFormat="1" ht="33">
      <c r="B59" s="15">
        <v>11</v>
      </c>
      <c r="C59" s="16" t="s">
        <v>118</v>
      </c>
      <c r="D59" s="15" t="s">
        <v>21</v>
      </c>
      <c r="E59" s="17">
        <v>10.535</v>
      </c>
      <c r="F59" s="69"/>
      <c r="G59" s="70">
        <f>E59*F59</f>
        <v>0</v>
      </c>
      <c r="H59" s="33"/>
      <c r="I59" s="21"/>
    </row>
    <row r="60" spans="2:11" s="19" customFormat="1" ht="33">
      <c r="B60" s="15">
        <v>12</v>
      </c>
      <c r="C60" s="16" t="s">
        <v>53</v>
      </c>
      <c r="D60" s="15" t="s">
        <v>21</v>
      </c>
      <c r="E60" s="17">
        <v>65.28</v>
      </c>
      <c r="F60" s="69"/>
      <c r="G60" s="70">
        <f t="shared" si="3"/>
        <v>0</v>
      </c>
      <c r="H60" s="33"/>
      <c r="I60" s="21"/>
    </row>
    <row r="61" spans="2:11" s="19" customFormat="1" ht="33">
      <c r="B61" s="15">
        <v>13</v>
      </c>
      <c r="C61" s="16" t="s">
        <v>117</v>
      </c>
      <c r="D61" s="15" t="s">
        <v>21</v>
      </c>
      <c r="E61" s="17">
        <v>10.535</v>
      </c>
      <c r="F61" s="69"/>
      <c r="G61" s="70">
        <f t="shared" si="3"/>
        <v>0</v>
      </c>
      <c r="H61" s="33"/>
      <c r="I61" s="21"/>
    </row>
    <row r="62" spans="2:11" s="19" customFormat="1" ht="33">
      <c r="B62" s="15">
        <v>14</v>
      </c>
      <c r="C62" s="16" t="s">
        <v>67</v>
      </c>
      <c r="D62" s="15" t="s">
        <v>21</v>
      </c>
      <c r="E62" s="17">
        <v>17.802000000000003</v>
      </c>
      <c r="F62" s="69"/>
      <c r="G62" s="70">
        <f t="shared" ref="G62" si="6">E62*F62</f>
        <v>0</v>
      </c>
      <c r="H62" s="33"/>
      <c r="I62" s="21"/>
      <c r="J62" s="21"/>
      <c r="K62" s="68"/>
    </row>
    <row r="63" spans="2:11" s="19" customFormat="1" ht="33">
      <c r="B63" s="15">
        <v>15</v>
      </c>
      <c r="C63" s="16" t="s">
        <v>57</v>
      </c>
      <c r="D63" s="15" t="s">
        <v>21</v>
      </c>
      <c r="E63" s="17">
        <v>2.3220000000000001</v>
      </c>
      <c r="F63" s="69"/>
      <c r="G63" s="70">
        <f>E63*F63</f>
        <v>0</v>
      </c>
      <c r="H63" s="33"/>
      <c r="I63" s="21"/>
      <c r="J63" s="21"/>
      <c r="K63" s="68"/>
    </row>
    <row r="64" spans="2:11" s="19" customFormat="1" ht="16.5">
      <c r="B64" s="15">
        <v>16</v>
      </c>
      <c r="C64" s="16" t="s">
        <v>100</v>
      </c>
      <c r="D64" s="15" t="s">
        <v>21</v>
      </c>
      <c r="E64" s="17">
        <v>12.15</v>
      </c>
      <c r="F64" s="26"/>
      <c r="G64" s="25">
        <f t="shared" si="3"/>
        <v>0</v>
      </c>
      <c r="H64" s="33"/>
      <c r="I64" s="21"/>
      <c r="J64" s="21"/>
      <c r="K64" s="68"/>
    </row>
    <row r="65" spans="2:11" s="19" customFormat="1" ht="16.5">
      <c r="B65" s="15">
        <v>17</v>
      </c>
      <c r="C65" s="95" t="s">
        <v>133</v>
      </c>
      <c r="D65" s="15" t="s">
        <v>21</v>
      </c>
      <c r="E65" s="17">
        <v>4.3499999999999996</v>
      </c>
      <c r="F65" s="26"/>
      <c r="G65" s="25">
        <f t="shared" si="3"/>
        <v>0</v>
      </c>
      <c r="H65" s="33"/>
      <c r="I65" s="21"/>
      <c r="J65" s="21"/>
      <c r="K65" s="68"/>
    </row>
    <row r="66" spans="2:11" s="19" customFormat="1" ht="16.5">
      <c r="B66" s="15">
        <v>18</v>
      </c>
      <c r="C66" s="16" t="s">
        <v>101</v>
      </c>
      <c r="D66" s="15" t="s">
        <v>21</v>
      </c>
      <c r="E66" s="17">
        <v>12.15</v>
      </c>
      <c r="F66" s="26"/>
      <c r="G66" s="25">
        <f t="shared" ref="G66:G67" si="7">E66*F66</f>
        <v>0</v>
      </c>
      <c r="H66" s="33"/>
      <c r="I66" s="21"/>
      <c r="J66" s="21"/>
      <c r="K66" s="68"/>
    </row>
    <row r="67" spans="2:11" s="19" customFormat="1" ht="33">
      <c r="B67" s="15">
        <v>19</v>
      </c>
      <c r="C67" s="95" t="s">
        <v>134</v>
      </c>
      <c r="D67" s="15" t="s">
        <v>21</v>
      </c>
      <c r="E67" s="17">
        <v>4.3499999999999996</v>
      </c>
      <c r="F67" s="26"/>
      <c r="G67" s="25">
        <f t="shared" si="7"/>
        <v>0</v>
      </c>
      <c r="H67" s="33"/>
      <c r="I67" s="21"/>
      <c r="J67" s="21"/>
      <c r="K67" s="68"/>
    </row>
    <row r="68" spans="2:11" s="19" customFormat="1" ht="16.5">
      <c r="B68" s="15">
        <v>20</v>
      </c>
      <c r="C68" s="16" t="s">
        <v>52</v>
      </c>
      <c r="D68" s="15" t="s">
        <v>21</v>
      </c>
      <c r="E68" s="17">
        <v>8.6999999999999993</v>
      </c>
      <c r="F68" s="26"/>
      <c r="G68" s="25">
        <f t="shared" si="3"/>
        <v>0</v>
      </c>
      <c r="H68" s="33"/>
      <c r="I68" s="21"/>
      <c r="J68" s="21"/>
      <c r="K68" s="68"/>
    </row>
    <row r="69" spans="2:11" s="19" customFormat="1" ht="33">
      <c r="B69" s="15">
        <v>21</v>
      </c>
      <c r="C69" s="16" t="s">
        <v>55</v>
      </c>
      <c r="D69" s="15" t="s">
        <v>21</v>
      </c>
      <c r="E69" s="17">
        <v>270.93400000000003</v>
      </c>
      <c r="F69" s="26"/>
      <c r="G69" s="25">
        <f t="shared" si="3"/>
        <v>0</v>
      </c>
      <c r="H69" s="33"/>
      <c r="I69" s="21"/>
      <c r="J69" s="21"/>
      <c r="K69" s="68"/>
    </row>
    <row r="70" spans="2:11" s="19" customFormat="1" ht="16.5">
      <c r="B70" s="15">
        <v>22</v>
      </c>
      <c r="C70" s="16" t="s">
        <v>56</v>
      </c>
      <c r="D70" s="15" t="s">
        <v>8</v>
      </c>
      <c r="E70" s="17">
        <v>25.199999999999996</v>
      </c>
      <c r="F70" s="69"/>
      <c r="G70" s="70">
        <f>E70*F70</f>
        <v>0</v>
      </c>
      <c r="H70" s="74"/>
      <c r="I70" s="21"/>
      <c r="J70" s="21"/>
      <c r="K70" s="68"/>
    </row>
    <row r="71" spans="2:11" s="19" customFormat="1" ht="16.5">
      <c r="B71" s="15">
        <v>23</v>
      </c>
      <c r="C71" s="16" t="s">
        <v>58</v>
      </c>
      <c r="D71" s="15" t="s">
        <v>8</v>
      </c>
      <c r="E71" s="17">
        <v>234</v>
      </c>
      <c r="F71" s="26"/>
      <c r="G71" s="25">
        <f t="shared" si="3"/>
        <v>0</v>
      </c>
      <c r="H71" s="33"/>
      <c r="I71" s="21"/>
      <c r="J71" s="21"/>
      <c r="K71" s="68"/>
    </row>
    <row r="72" spans="2:11" s="19" customFormat="1" ht="16.5">
      <c r="B72" s="15">
        <v>24</v>
      </c>
      <c r="C72" s="16" t="s">
        <v>119</v>
      </c>
      <c r="D72" s="15" t="s">
        <v>8</v>
      </c>
      <c r="E72" s="17">
        <v>64.399999999999977</v>
      </c>
      <c r="F72" s="26"/>
      <c r="G72" s="25">
        <f t="shared" si="3"/>
        <v>0</v>
      </c>
      <c r="H72" s="33" t="s">
        <v>37</v>
      </c>
      <c r="I72" s="21"/>
      <c r="J72" s="21"/>
      <c r="K72" s="68"/>
    </row>
    <row r="73" spans="2:11" s="19" customFormat="1" ht="33">
      <c r="B73" s="15">
        <v>25</v>
      </c>
      <c r="C73" s="16" t="s">
        <v>66</v>
      </c>
      <c r="D73" s="15" t="s">
        <v>20</v>
      </c>
      <c r="E73" s="17">
        <v>1</v>
      </c>
      <c r="F73" s="69"/>
      <c r="G73" s="70">
        <f t="shared" ref="G73" si="8">E73*F73</f>
        <v>0</v>
      </c>
      <c r="H73" s="74"/>
      <c r="I73" s="5"/>
      <c r="J73" s="75"/>
      <c r="K73" s="68"/>
    </row>
    <row r="74" spans="2:11" s="19" customFormat="1" ht="16.5">
      <c r="B74" s="15">
        <v>26</v>
      </c>
      <c r="C74" s="16" t="s">
        <v>54</v>
      </c>
      <c r="D74" s="15" t="s">
        <v>8</v>
      </c>
      <c r="E74" s="17">
        <v>138.6</v>
      </c>
      <c r="F74" s="69"/>
      <c r="G74" s="70">
        <f t="shared" si="3"/>
        <v>0</v>
      </c>
      <c r="H74" s="74"/>
      <c r="I74" s="21"/>
      <c r="J74" s="21"/>
      <c r="K74" s="68"/>
    </row>
    <row r="75" spans="2:11" s="19" customFormat="1" ht="16.5">
      <c r="B75" s="15">
        <v>27</v>
      </c>
      <c r="C75" s="16" t="s">
        <v>25</v>
      </c>
      <c r="D75" s="15" t="s">
        <v>21</v>
      </c>
      <c r="E75" s="17">
        <v>243</v>
      </c>
      <c r="F75" s="26"/>
      <c r="G75" s="25">
        <f t="shared" si="3"/>
        <v>0</v>
      </c>
      <c r="H75" s="33"/>
      <c r="I75" s="76"/>
      <c r="J75" s="21"/>
      <c r="K75" s="68"/>
    </row>
    <row r="76" spans="2:11" s="19" customFormat="1" ht="16.5">
      <c r="B76" s="15">
        <v>28</v>
      </c>
      <c r="C76" s="16" t="s">
        <v>36</v>
      </c>
      <c r="D76" s="15" t="s">
        <v>8</v>
      </c>
      <c r="E76" s="17">
        <v>34.799999999999997</v>
      </c>
      <c r="F76" s="26"/>
      <c r="G76" s="25">
        <f t="shared" si="3"/>
        <v>0</v>
      </c>
      <c r="H76" s="33"/>
      <c r="I76" s="21"/>
      <c r="J76" s="21"/>
      <c r="K76" s="68"/>
    </row>
    <row r="77" spans="2:11" s="19" customFormat="1" ht="16.5">
      <c r="B77" s="15">
        <v>29</v>
      </c>
      <c r="C77" s="16" t="s">
        <v>64</v>
      </c>
      <c r="D77" s="15" t="s">
        <v>8</v>
      </c>
      <c r="E77" s="17">
        <v>25.199999999999996</v>
      </c>
      <c r="F77" s="26"/>
      <c r="G77" s="25">
        <f t="shared" si="3"/>
        <v>0</v>
      </c>
      <c r="H77" s="33"/>
      <c r="I77" s="21"/>
      <c r="J77" s="21"/>
      <c r="K77" s="68"/>
    </row>
    <row r="78" spans="2:11" s="19" customFormat="1" ht="16.5">
      <c r="B78" s="15">
        <v>30</v>
      </c>
      <c r="C78" s="16" t="s">
        <v>65</v>
      </c>
      <c r="D78" s="15" t="s">
        <v>9</v>
      </c>
      <c r="E78" s="17">
        <v>24</v>
      </c>
      <c r="F78" s="26"/>
      <c r="G78" s="25">
        <f t="shared" si="3"/>
        <v>0</v>
      </c>
      <c r="H78" s="33"/>
      <c r="I78" s="21"/>
      <c r="J78" s="21"/>
      <c r="K78" s="68"/>
    </row>
    <row r="79" spans="2:11" s="19" customFormat="1" ht="16.5">
      <c r="B79" s="15">
        <v>31</v>
      </c>
      <c r="C79" s="16" t="s">
        <v>110</v>
      </c>
      <c r="D79" s="15" t="s">
        <v>9</v>
      </c>
      <c r="E79" s="17">
        <v>2</v>
      </c>
      <c r="F79" s="69"/>
      <c r="G79" s="70">
        <f>E79*F79</f>
        <v>0</v>
      </c>
      <c r="H79" s="74"/>
      <c r="I79" s="75"/>
      <c r="J79" s="75"/>
      <c r="K79" s="68"/>
    </row>
    <row r="80" spans="2:11" s="19" customFormat="1" ht="16.5">
      <c r="B80" s="15">
        <v>32</v>
      </c>
      <c r="C80" s="16" t="s">
        <v>111</v>
      </c>
      <c r="D80" s="15" t="s">
        <v>9</v>
      </c>
      <c r="E80" s="17">
        <v>2</v>
      </c>
      <c r="F80" s="69"/>
      <c r="G80" s="70">
        <f>E80*F80</f>
        <v>0</v>
      </c>
      <c r="H80" s="74"/>
      <c r="I80" s="75"/>
      <c r="J80" s="75"/>
      <c r="K80" s="68"/>
    </row>
    <row r="81" spans="2:11" s="19" customFormat="1" ht="16.5">
      <c r="B81" s="15">
        <v>33</v>
      </c>
      <c r="C81" s="16" t="s">
        <v>38</v>
      </c>
      <c r="D81" s="15" t="s">
        <v>20</v>
      </c>
      <c r="E81" s="17">
        <v>1</v>
      </c>
      <c r="F81" s="69"/>
      <c r="G81" s="70">
        <f t="shared" si="3"/>
        <v>0</v>
      </c>
      <c r="H81" s="74"/>
      <c r="I81" s="75"/>
      <c r="J81" s="75"/>
      <c r="K81" s="68"/>
    </row>
    <row r="82" spans="2:11" s="20" customFormat="1" ht="16.5">
      <c r="B82" s="24"/>
      <c r="C82" s="96" t="str">
        <f>C48</f>
        <v xml:space="preserve">06-ZATEPLENÍ NEPRŮSVITNÉHO OBVODOVÉHO PLÁŠTĚ </v>
      </c>
      <c r="D82" s="102"/>
      <c r="E82" s="102"/>
      <c r="F82" s="103"/>
      <c r="G82" s="23">
        <f>SUM(G49:G81)</f>
        <v>0</v>
      </c>
    </row>
    <row r="83" spans="2:11" s="20" customFormat="1" ht="16.5">
      <c r="B83" s="32"/>
      <c r="C83" s="31" t="s">
        <v>45</v>
      </c>
      <c r="D83" s="30"/>
      <c r="E83" s="29"/>
      <c r="F83" s="28"/>
      <c r="G83" s="27"/>
    </row>
    <row r="84" spans="2:11" s="19" customFormat="1" ht="16.5">
      <c r="B84" s="15">
        <v>1</v>
      </c>
      <c r="C84" s="16" t="s">
        <v>50</v>
      </c>
      <c r="D84" s="15" t="s">
        <v>9</v>
      </c>
      <c r="E84" s="17">
        <v>24</v>
      </c>
      <c r="F84" s="69"/>
      <c r="G84" s="70">
        <f t="shared" ref="G84:G93" si="9">E84*F84</f>
        <v>0</v>
      </c>
      <c r="H84" s="74"/>
      <c r="I84" s="75"/>
      <c r="J84" s="75"/>
      <c r="K84" s="68"/>
    </row>
    <row r="85" spans="2:11" s="19" customFormat="1" ht="33">
      <c r="B85" s="15">
        <v>2</v>
      </c>
      <c r="C85" s="16" t="s">
        <v>105</v>
      </c>
      <c r="D85" s="15" t="s">
        <v>9</v>
      </c>
      <c r="E85" s="17">
        <v>12</v>
      </c>
      <c r="F85" s="69"/>
      <c r="G85" s="70">
        <f t="shared" si="9"/>
        <v>0</v>
      </c>
      <c r="H85" s="74"/>
      <c r="I85" s="75"/>
      <c r="J85" s="75"/>
      <c r="K85" s="68"/>
    </row>
    <row r="86" spans="2:11" s="19" customFormat="1" ht="16.5">
      <c r="B86" s="15">
        <v>3</v>
      </c>
      <c r="C86" s="16" t="s">
        <v>63</v>
      </c>
      <c r="D86" s="15" t="s">
        <v>20</v>
      </c>
      <c r="E86" s="17">
        <v>1</v>
      </c>
      <c r="F86" s="69"/>
      <c r="G86" s="70">
        <f t="shared" si="9"/>
        <v>0</v>
      </c>
      <c r="H86" s="74"/>
      <c r="I86" s="75"/>
      <c r="J86" s="75"/>
    </row>
    <row r="87" spans="2:11" s="19" customFormat="1" ht="33">
      <c r="B87" s="15">
        <v>4</v>
      </c>
      <c r="C87" s="16" t="s">
        <v>104</v>
      </c>
      <c r="D87" s="15" t="s">
        <v>21</v>
      </c>
      <c r="E87" s="17">
        <v>21.900000000000006</v>
      </c>
      <c r="F87" s="69"/>
      <c r="G87" s="70">
        <f t="shared" ref="G87" si="10">E87*F87</f>
        <v>0</v>
      </c>
      <c r="H87" s="33"/>
      <c r="I87" s="21"/>
    </row>
    <row r="88" spans="2:11" s="19" customFormat="1" ht="16.5">
      <c r="B88" s="15">
        <v>5</v>
      </c>
      <c r="C88" s="16" t="s">
        <v>106</v>
      </c>
      <c r="D88" s="15" t="s">
        <v>9</v>
      </c>
      <c r="E88" s="17">
        <v>6</v>
      </c>
      <c r="F88" s="69"/>
      <c r="G88" s="70">
        <f t="shared" si="9"/>
        <v>0</v>
      </c>
      <c r="H88" s="74"/>
      <c r="I88" s="74"/>
      <c r="J88" s="75"/>
      <c r="K88" s="68"/>
    </row>
    <row r="89" spans="2:11" s="19" customFormat="1" ht="33">
      <c r="B89" s="15">
        <v>6</v>
      </c>
      <c r="C89" s="16" t="s">
        <v>107</v>
      </c>
      <c r="D89" s="15" t="s">
        <v>9</v>
      </c>
      <c r="E89" s="17">
        <v>6</v>
      </c>
      <c r="F89" s="69"/>
      <c r="G89" s="70">
        <f t="shared" ref="G89" si="11">E89*F89</f>
        <v>0</v>
      </c>
      <c r="H89" s="74"/>
      <c r="I89" s="74"/>
      <c r="J89" s="75"/>
      <c r="K89" s="68"/>
    </row>
    <row r="90" spans="2:11" s="19" customFormat="1" ht="16.5">
      <c r="B90" s="15">
        <v>7</v>
      </c>
      <c r="C90" s="16" t="s">
        <v>62</v>
      </c>
      <c r="D90" s="15" t="s">
        <v>8</v>
      </c>
      <c r="E90" s="17">
        <v>83.4</v>
      </c>
      <c r="F90" s="69"/>
      <c r="G90" s="70">
        <f t="shared" si="9"/>
        <v>0</v>
      </c>
      <c r="H90" s="74"/>
      <c r="I90" s="75"/>
      <c r="J90" s="75"/>
      <c r="K90" s="68"/>
    </row>
    <row r="91" spans="2:11" s="19" customFormat="1" ht="16.5">
      <c r="B91" s="15">
        <v>8</v>
      </c>
      <c r="C91" s="16" t="s">
        <v>51</v>
      </c>
      <c r="D91" s="15" t="s">
        <v>8</v>
      </c>
      <c r="E91" s="17">
        <v>83.4</v>
      </c>
      <c r="F91" s="71"/>
      <c r="G91" s="70">
        <f t="shared" si="9"/>
        <v>0</v>
      </c>
    </row>
    <row r="92" spans="2:11" s="19" customFormat="1" ht="16.5">
      <c r="B92" s="15">
        <v>9</v>
      </c>
      <c r="C92" s="16" t="s">
        <v>59</v>
      </c>
      <c r="D92" s="15" t="s">
        <v>8</v>
      </c>
      <c r="E92" s="17">
        <v>83.4</v>
      </c>
      <c r="F92" s="71"/>
      <c r="G92" s="70">
        <f t="shared" si="9"/>
        <v>0</v>
      </c>
    </row>
    <row r="93" spans="2:11" s="19" customFormat="1" ht="16.5">
      <c r="B93" s="15">
        <v>10</v>
      </c>
      <c r="C93" s="16" t="s">
        <v>60</v>
      </c>
      <c r="D93" s="15" t="s">
        <v>8</v>
      </c>
      <c r="E93" s="17">
        <v>83.4</v>
      </c>
      <c r="F93" s="71"/>
      <c r="G93" s="70">
        <f t="shared" si="9"/>
        <v>0</v>
      </c>
    </row>
    <row r="94" spans="2:11" s="20" customFormat="1" ht="16.5">
      <c r="B94" s="24"/>
      <c r="C94" s="48" t="str">
        <f>C83</f>
        <v xml:space="preserve">08-NÁHRADA VNĚJŠÍCH OTVOROVÝCH VÝPLNÍ </v>
      </c>
      <c r="D94" s="49"/>
      <c r="E94" s="50"/>
      <c r="F94" s="23"/>
      <c r="G94" s="23">
        <f>SUM(G84:G93)</f>
        <v>0</v>
      </c>
    </row>
    <row r="95" spans="2:11" s="20" customFormat="1" ht="16.5">
      <c r="B95" s="32"/>
      <c r="C95" s="31" t="s">
        <v>48</v>
      </c>
      <c r="D95" s="30"/>
      <c r="E95" s="29"/>
      <c r="F95" s="28"/>
      <c r="G95" s="27"/>
    </row>
    <row r="96" spans="2:11" s="19" customFormat="1" ht="33">
      <c r="B96" s="15">
        <v>1</v>
      </c>
      <c r="C96" s="16" t="s">
        <v>108</v>
      </c>
      <c r="D96" s="15" t="s">
        <v>9</v>
      </c>
      <c r="E96" s="17">
        <v>5</v>
      </c>
      <c r="F96" s="71"/>
      <c r="G96" s="70">
        <f>E96*F96</f>
        <v>0</v>
      </c>
    </row>
    <row r="97" spans="2:8" s="20" customFormat="1" ht="16.5">
      <c r="B97" s="24"/>
      <c r="C97" s="48" t="str">
        <f>C95</f>
        <v>10-ZASKLENÍ LODŽIÍ, BALKÓNŮ</v>
      </c>
      <c r="D97" s="49"/>
      <c r="E97" s="50"/>
      <c r="F97" s="23"/>
      <c r="G97" s="23">
        <f>SUM(G96:G96)</f>
        <v>0</v>
      </c>
    </row>
    <row r="98" spans="2:8" s="21" customFormat="1" ht="16.5">
      <c r="B98" s="32"/>
      <c r="C98" s="31" t="s">
        <v>17</v>
      </c>
      <c r="D98" s="30"/>
      <c r="E98" s="29"/>
      <c r="F98" s="28"/>
      <c r="G98" s="27"/>
    </row>
    <row r="99" spans="2:8" s="19" customFormat="1" ht="16.5">
      <c r="B99" s="15">
        <v>1</v>
      </c>
      <c r="C99" s="16" t="s">
        <v>47</v>
      </c>
      <c r="D99" s="15" t="s">
        <v>8</v>
      </c>
      <c r="E99" s="17">
        <v>40.799999999999997</v>
      </c>
      <c r="F99" s="71"/>
      <c r="G99" s="72">
        <f>E99*F99</f>
        <v>0</v>
      </c>
      <c r="H99" s="18"/>
    </row>
    <row r="100" spans="2:8" s="19" customFormat="1" ht="16.5">
      <c r="B100" s="15">
        <v>2</v>
      </c>
      <c r="C100" s="16" t="s">
        <v>109</v>
      </c>
      <c r="D100" s="15" t="s">
        <v>8</v>
      </c>
      <c r="E100" s="17">
        <v>40.799999999999997</v>
      </c>
      <c r="F100" s="71"/>
      <c r="G100" s="72">
        <f>E100*F100</f>
        <v>0</v>
      </c>
      <c r="H100" s="18"/>
    </row>
    <row r="101" spans="2:8" s="19" customFormat="1" ht="16.5">
      <c r="B101" s="15">
        <v>3</v>
      </c>
      <c r="C101" s="16" t="s">
        <v>26</v>
      </c>
      <c r="D101" s="15" t="s">
        <v>20</v>
      </c>
      <c r="E101" s="17">
        <v>1</v>
      </c>
      <c r="F101" s="71"/>
      <c r="G101" s="72">
        <f>E101*F101</f>
        <v>0</v>
      </c>
      <c r="H101" s="18"/>
    </row>
    <row r="102" spans="2:8" s="20" customFormat="1" ht="16.5">
      <c r="B102" s="24"/>
      <c r="C102" s="96" t="str">
        <f>C98</f>
        <v xml:space="preserve">35-OPRAVA HROMOSVODŮ A PROTIPOŽÁRNÍCH ZAŘÍZENÍ </v>
      </c>
      <c r="D102" s="97"/>
      <c r="E102" s="97"/>
      <c r="F102" s="98"/>
      <c r="G102" s="23">
        <f>SUM(G99:G101)</f>
        <v>0</v>
      </c>
    </row>
    <row r="103" spans="2:8" s="67" customFormat="1">
      <c r="B103" s="66"/>
    </row>
    <row r="104" spans="2:8" s="67" customFormat="1">
      <c r="B104" s="66"/>
    </row>
    <row r="105" spans="2:8" s="67" customFormat="1">
      <c r="B105" s="66"/>
    </row>
    <row r="106" spans="2:8" s="67" customFormat="1">
      <c r="B106" s="66"/>
    </row>
    <row r="107" spans="2:8" s="67" customFormat="1">
      <c r="B107" s="66"/>
    </row>
    <row r="108" spans="2:8" s="67" customFormat="1">
      <c r="B108" s="66"/>
    </row>
    <row r="109" spans="2:8" s="67" customFormat="1">
      <c r="B109" s="66"/>
    </row>
    <row r="110" spans="2:8" s="67" customFormat="1">
      <c r="B110" s="66"/>
    </row>
    <row r="111" spans="2:8" s="67" customFormat="1">
      <c r="B111" s="66"/>
    </row>
    <row r="112" spans="2:8" s="67" customFormat="1">
      <c r="B112" s="66"/>
    </row>
    <row r="113" spans="2:2" s="67" customFormat="1">
      <c r="B113" s="66"/>
    </row>
    <row r="114" spans="2:2" s="67" customFormat="1">
      <c r="B114" s="66"/>
    </row>
    <row r="115" spans="2:2" s="67" customFormat="1">
      <c r="B115" s="66"/>
    </row>
    <row r="116" spans="2:2" s="67" customFormat="1">
      <c r="B116" s="66"/>
    </row>
    <row r="117" spans="2:2" s="67" customFormat="1">
      <c r="B117" s="66"/>
    </row>
    <row r="118" spans="2:2" s="67" customFormat="1">
      <c r="B118" s="66"/>
    </row>
    <row r="119" spans="2:2" s="67" customFormat="1">
      <c r="B119" s="66"/>
    </row>
    <row r="120" spans="2:2" s="67" customFormat="1">
      <c r="B120" s="66"/>
    </row>
    <row r="121" spans="2:2" s="67" customFormat="1">
      <c r="B121" s="66"/>
    </row>
    <row r="122" spans="2:2" s="67" customFormat="1">
      <c r="B122" s="66"/>
    </row>
    <row r="123" spans="2:2" s="67" customFormat="1">
      <c r="B123" s="66"/>
    </row>
    <row r="124" spans="2:2" s="67" customFormat="1">
      <c r="B124" s="66"/>
    </row>
    <row r="125" spans="2:2" s="67" customFormat="1">
      <c r="B125" s="66"/>
    </row>
    <row r="126" spans="2:2" s="67" customFormat="1">
      <c r="B126" s="66"/>
    </row>
    <row r="127" spans="2:2" s="67" customFormat="1">
      <c r="B127" s="66"/>
    </row>
    <row r="128" spans="2:2" s="67" customFormat="1">
      <c r="B128" s="66"/>
    </row>
    <row r="129" spans="2:2" s="67" customFormat="1">
      <c r="B129" s="66"/>
    </row>
    <row r="130" spans="2:2" s="67" customFormat="1">
      <c r="B130" s="66"/>
    </row>
    <row r="131" spans="2:2" s="67" customFormat="1">
      <c r="B131" s="66"/>
    </row>
    <row r="132" spans="2:2" s="67" customFormat="1">
      <c r="B132" s="66"/>
    </row>
    <row r="133" spans="2:2" s="67" customFormat="1">
      <c r="B133" s="66"/>
    </row>
    <row r="134" spans="2:2" s="67" customFormat="1">
      <c r="B134" s="66"/>
    </row>
    <row r="135" spans="2:2" s="67" customFormat="1">
      <c r="B135" s="66"/>
    </row>
    <row r="136" spans="2:2" s="67" customFormat="1">
      <c r="B136" s="66"/>
    </row>
    <row r="137" spans="2:2" s="67" customFormat="1">
      <c r="B137" s="66"/>
    </row>
    <row r="138" spans="2:2" s="67" customFormat="1">
      <c r="B138" s="66"/>
    </row>
    <row r="139" spans="2:2" s="67" customFormat="1">
      <c r="B139" s="66"/>
    </row>
    <row r="140" spans="2:2" s="67" customFormat="1">
      <c r="B140" s="66"/>
    </row>
    <row r="141" spans="2:2" s="67" customFormat="1">
      <c r="B141" s="66"/>
    </row>
    <row r="142" spans="2:2" s="67" customFormat="1">
      <c r="B142" s="66"/>
    </row>
    <row r="143" spans="2:2" s="67" customFormat="1">
      <c r="B143" s="66"/>
    </row>
    <row r="144" spans="2:2" s="67" customFormat="1">
      <c r="B144" s="66"/>
    </row>
  </sheetData>
  <dataConsolidate/>
  <mergeCells count="6">
    <mergeCell ref="C102:F102"/>
    <mergeCell ref="F4:G4"/>
    <mergeCell ref="F3:G3"/>
    <mergeCell ref="C82:F82"/>
    <mergeCell ref="C17:F17"/>
    <mergeCell ref="C47:F47"/>
  </mergeCells>
  <phoneticPr fontId="17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verticalDpi="300" r:id="rId1"/>
  <headerFooter alignWithMargins="0">
    <oddHeader>&amp;CStránka &amp;P z &amp;N</oddHeader>
    <oddFooter>Stránka &amp;P&amp;R&amp;F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-0.249977111117893"/>
  </sheetPr>
  <dimension ref="A1:H95"/>
  <sheetViews>
    <sheetView topLeftCell="A22" workbookViewId="0">
      <selection activeCell="K8" sqref="K8"/>
    </sheetView>
  </sheetViews>
  <sheetFormatPr defaultRowHeight="12.75"/>
  <cols>
    <col min="1" max="1" width="5.7109375" customWidth="1"/>
    <col min="7" max="7" width="22.7109375" customWidth="1"/>
    <col min="8" max="8" width="23.140625" customWidth="1"/>
  </cols>
  <sheetData>
    <row r="1" spans="1:8" s="7" customFormat="1" ht="24.75">
      <c r="B1" s="3"/>
      <c r="C1" s="22"/>
      <c r="D1" s="3"/>
      <c r="E1" s="4"/>
      <c r="F1" s="4"/>
      <c r="G1" s="4"/>
    </row>
    <row r="2" spans="1:8" s="7" customFormat="1" ht="24.75">
      <c r="B2" s="3"/>
      <c r="C2" s="4"/>
      <c r="D2" s="4"/>
      <c r="E2" s="4"/>
      <c r="F2" s="4"/>
      <c r="G2" s="4"/>
    </row>
    <row r="3" spans="1:8" s="7" customFormat="1" ht="93" customHeight="1">
      <c r="B3" s="3"/>
      <c r="C3" s="4"/>
      <c r="D3" s="4"/>
      <c r="E3" s="4"/>
      <c r="F3" s="4"/>
      <c r="G3" s="4"/>
    </row>
    <row r="4" spans="1:8" ht="13.5" thickBot="1"/>
    <row r="5" spans="1:8" s="42" customFormat="1" ht="24" customHeight="1" thickBot="1">
      <c r="A5" s="106" t="s">
        <v>29</v>
      </c>
      <c r="B5" s="107"/>
      <c r="C5" s="107"/>
      <c r="D5" s="107"/>
      <c r="E5" s="107"/>
      <c r="F5" s="107"/>
      <c r="G5" s="107"/>
      <c r="H5" s="108"/>
    </row>
    <row r="6" spans="1:8" s="42" customFormat="1"/>
    <row r="7" spans="1:8" s="51" customFormat="1" ht="15.75">
      <c r="A7" s="51" t="s">
        <v>10</v>
      </c>
      <c r="C7" s="51" t="str">
        <f>Položkově!C3</f>
        <v>Panelový bytový dům Seidlova 478, Praha 12</v>
      </c>
    </row>
    <row r="8" spans="1:8" s="51" customFormat="1" ht="15.75"/>
    <row r="9" spans="1:8" s="51" customFormat="1" ht="15.75">
      <c r="A9" s="51" t="s">
        <v>11</v>
      </c>
      <c r="D9" s="51" t="str">
        <f>Položkově!C4</f>
        <v>GO lodžií</v>
      </c>
    </row>
    <row r="10" spans="1:8" s="42" customFormat="1"/>
    <row r="11" spans="1:8" s="52" customFormat="1">
      <c r="A11" s="52" t="s">
        <v>19</v>
      </c>
    </row>
    <row r="12" spans="1:8" s="42" customFormat="1">
      <c r="A12" s="53" t="s">
        <v>12</v>
      </c>
      <c r="B12" s="53" t="str">
        <f>Položkově!C10</f>
        <v xml:space="preserve">03-OPRAVA DÍLCŮ OBVODOVÉHO PLÁŠTĚ A REPROFILACE JEJICH STYKŮ </v>
      </c>
      <c r="C12" s="53"/>
      <c r="D12" s="53"/>
      <c r="E12" s="53"/>
      <c r="F12" s="53"/>
      <c r="G12" s="53"/>
      <c r="H12" s="54">
        <f>Položkově!G17</f>
        <v>0</v>
      </c>
    </row>
    <row r="13" spans="1:8" s="42" customFormat="1">
      <c r="A13" s="53" t="s">
        <v>12</v>
      </c>
      <c r="B13" s="53" t="str">
        <f>Položkově!C18</f>
        <v xml:space="preserve">04-OPRAVA LODŽIÍ, BALKÓNŮ VČETNĚ ZÁBRADLÍ </v>
      </c>
      <c r="C13" s="53"/>
      <c r="D13" s="53"/>
      <c r="E13" s="53"/>
      <c r="F13" s="53"/>
      <c r="G13" s="53"/>
      <c r="H13" s="54">
        <f>Položkově!G47</f>
        <v>0</v>
      </c>
    </row>
    <row r="14" spans="1:8" s="42" customFormat="1">
      <c r="A14" s="53" t="s">
        <v>12</v>
      </c>
      <c r="B14" s="53" t="str">
        <f>Položkově!C48</f>
        <v xml:space="preserve">06-ZATEPLENÍ NEPRŮSVITNÉHO OBVODOVÉHO PLÁŠTĚ </v>
      </c>
      <c r="C14" s="53"/>
      <c r="D14" s="53"/>
      <c r="E14" s="53"/>
      <c r="F14" s="53"/>
      <c r="G14" s="53"/>
      <c r="H14" s="54">
        <f>Položkově!G82</f>
        <v>0</v>
      </c>
    </row>
    <row r="15" spans="1:8" s="42" customFormat="1">
      <c r="A15" s="53" t="s">
        <v>12</v>
      </c>
      <c r="B15" s="53" t="str">
        <f>Položkově!C83</f>
        <v xml:space="preserve">08-NÁHRADA VNĚJŠÍCH OTVOROVÝCH VÝPLNÍ </v>
      </c>
      <c r="C15" s="53"/>
      <c r="D15" s="53"/>
      <c r="E15" s="53"/>
      <c r="F15" s="53"/>
      <c r="G15" s="53"/>
      <c r="H15" s="54">
        <f>Položkově!G94</f>
        <v>0</v>
      </c>
    </row>
    <row r="16" spans="1:8" s="42" customFormat="1">
      <c r="A16" s="53" t="s">
        <v>12</v>
      </c>
      <c r="B16" s="53" t="str">
        <f>Položkově!C95</f>
        <v>10-ZASKLENÍ LODŽIÍ, BALKÓNŮ</v>
      </c>
      <c r="C16" s="53"/>
      <c r="D16" s="53"/>
      <c r="E16" s="53"/>
      <c r="F16" s="53"/>
      <c r="G16" s="53"/>
      <c r="H16" s="54">
        <f>Položkově!G97</f>
        <v>0</v>
      </c>
    </row>
    <row r="17" spans="1:8" s="42" customFormat="1">
      <c r="A17" s="53" t="s">
        <v>12</v>
      </c>
      <c r="B17" s="53" t="str">
        <f>Položkově!C98</f>
        <v xml:space="preserve">35-OPRAVA HROMOSVODŮ A PROTIPOŽÁRNÍCH ZAŘÍZENÍ </v>
      </c>
      <c r="C17" s="53"/>
      <c r="D17" s="53"/>
      <c r="E17" s="53"/>
      <c r="F17" s="53"/>
      <c r="G17" s="53"/>
      <c r="H17" s="54">
        <f>Položkově!G102</f>
        <v>0</v>
      </c>
    </row>
    <row r="18" spans="1:8" s="42" customFormat="1">
      <c r="A18" s="53"/>
      <c r="B18" s="53"/>
      <c r="C18" s="53"/>
      <c r="D18" s="53"/>
      <c r="E18" s="53"/>
      <c r="F18" s="53"/>
      <c r="G18" s="53"/>
      <c r="H18" s="54"/>
    </row>
    <row r="19" spans="1:8" s="52" customFormat="1">
      <c r="A19" s="55" t="s">
        <v>18</v>
      </c>
      <c r="B19" s="55" t="s">
        <v>123</v>
      </c>
      <c r="C19" s="55"/>
      <c r="D19" s="55"/>
      <c r="E19" s="55"/>
      <c r="F19" s="55"/>
      <c r="G19" s="87">
        <v>0</v>
      </c>
      <c r="H19" s="56">
        <f>SUM(H7:H17)*G19</f>
        <v>0</v>
      </c>
    </row>
    <row r="20" spans="1:8" s="52" customFormat="1">
      <c r="A20" s="55" t="s">
        <v>18</v>
      </c>
      <c r="B20" s="55" t="s">
        <v>124</v>
      </c>
      <c r="C20" s="55"/>
      <c r="D20" s="55"/>
      <c r="E20" s="55"/>
      <c r="F20" s="55"/>
      <c r="G20" s="87">
        <v>0</v>
      </c>
      <c r="H20" s="56">
        <f>SUM(H12:H17)*G20</f>
        <v>0</v>
      </c>
    </row>
    <row r="21" spans="1:8" s="42" customFormat="1" ht="105" customHeight="1"/>
    <row r="22" spans="1:8" s="57" customFormat="1" ht="15.75">
      <c r="B22" s="58" t="s">
        <v>13</v>
      </c>
      <c r="C22" s="58"/>
      <c r="D22" s="58"/>
      <c r="E22" s="58"/>
      <c r="F22" s="58"/>
      <c r="G22" s="58"/>
      <c r="H22" s="62">
        <f>SUM(H12:H21)</f>
        <v>0</v>
      </c>
    </row>
    <row r="23" spans="1:8" s="57" customFormat="1" ht="15.75">
      <c r="B23" s="57" t="s">
        <v>14</v>
      </c>
      <c r="C23" s="59">
        <v>0.15</v>
      </c>
      <c r="H23" s="63">
        <f>H22*C23</f>
        <v>0</v>
      </c>
    </row>
    <row r="24" spans="1:8" s="57" customFormat="1" ht="16.5" thickBot="1">
      <c r="B24" s="57" t="s">
        <v>14</v>
      </c>
      <c r="C24" s="59">
        <v>0.21</v>
      </c>
      <c r="H24" s="63"/>
    </row>
    <row r="25" spans="1:8" s="57" customFormat="1" ht="16.5" thickBot="1">
      <c r="B25" s="60" t="s">
        <v>15</v>
      </c>
      <c r="C25" s="61"/>
      <c r="D25" s="61"/>
      <c r="E25" s="61"/>
      <c r="F25" s="61"/>
      <c r="G25" s="61"/>
      <c r="H25" s="64">
        <f>SUM(H22:H24)</f>
        <v>0</v>
      </c>
    </row>
    <row r="26" spans="1:8" s="42" customFormat="1"/>
    <row r="27" spans="1:8" s="42" customFormat="1" ht="15.75">
      <c r="B27" s="88" t="s">
        <v>126</v>
      </c>
      <c r="C27" s="89"/>
      <c r="D27" s="89"/>
      <c r="E27" s="90"/>
      <c r="F27" s="90"/>
      <c r="G27" s="91"/>
      <c r="H27" s="92"/>
    </row>
    <row r="28" spans="1:8" s="42" customFormat="1" ht="27.75" customHeight="1">
      <c r="B28" s="104" t="s">
        <v>127</v>
      </c>
      <c r="C28" s="105"/>
      <c r="D28" s="105"/>
      <c r="E28" s="105"/>
      <c r="F28" s="105"/>
      <c r="G28" s="105"/>
      <c r="H28" s="105"/>
    </row>
    <row r="29" spans="1:8" s="42" customFormat="1" ht="27.75" customHeight="1">
      <c r="B29" s="104" t="s">
        <v>128</v>
      </c>
      <c r="C29" s="105"/>
      <c r="D29" s="105"/>
      <c r="E29" s="105"/>
      <c r="F29" s="105"/>
      <c r="G29" s="105"/>
      <c r="H29" s="105"/>
    </row>
    <row r="30" spans="1:8" s="42" customFormat="1" ht="15.75" customHeight="1">
      <c r="B30" s="104" t="s">
        <v>129</v>
      </c>
      <c r="C30" s="105"/>
      <c r="D30" s="105"/>
      <c r="E30" s="105"/>
      <c r="F30" s="105"/>
      <c r="G30" s="105"/>
      <c r="H30" s="105"/>
    </row>
    <row r="31" spans="1:8" s="8" customFormat="1" ht="15" customHeight="1">
      <c r="B31" s="104" t="s">
        <v>130</v>
      </c>
      <c r="C31" s="105"/>
      <c r="D31" s="105"/>
      <c r="E31" s="105"/>
      <c r="F31" s="105"/>
      <c r="G31" s="105"/>
      <c r="H31" s="105"/>
    </row>
    <row r="32" spans="1:8" s="8" customFormat="1" ht="16.5" customHeight="1">
      <c r="B32" s="104" t="s">
        <v>131</v>
      </c>
      <c r="C32" s="105"/>
      <c r="D32" s="105"/>
      <c r="E32" s="105"/>
      <c r="F32" s="105"/>
      <c r="G32" s="105"/>
      <c r="H32" s="105"/>
    </row>
    <row r="33" spans="2:8" s="8" customFormat="1" ht="12.75" customHeight="1">
      <c r="B33" s="93"/>
      <c r="C33" s="94"/>
      <c r="D33" s="94"/>
      <c r="E33" s="94"/>
      <c r="F33" s="94"/>
      <c r="G33" s="94"/>
      <c r="H33" s="94"/>
    </row>
    <row r="34" spans="2:8" s="8" customFormat="1" ht="15.75">
      <c r="B34" s="88" t="s">
        <v>132</v>
      </c>
      <c r="C34" s="90"/>
      <c r="D34" s="90"/>
      <c r="E34" s="90"/>
      <c r="F34" s="90"/>
      <c r="G34" s="90"/>
      <c r="H34" s="90"/>
    </row>
    <row r="35" spans="2:8" s="42" customFormat="1"/>
    <row r="36" spans="2:8" s="42" customFormat="1"/>
    <row r="37" spans="2:8" s="42" customFormat="1"/>
    <row r="38" spans="2:8" s="42" customFormat="1"/>
    <row r="39" spans="2:8" s="42" customFormat="1"/>
    <row r="40" spans="2:8" s="42" customFormat="1"/>
    <row r="41" spans="2:8" s="42" customFormat="1"/>
    <row r="42" spans="2:8" s="42" customFormat="1"/>
    <row r="43" spans="2:8" s="8" customFormat="1"/>
    <row r="44" spans="2:8" s="8" customFormat="1"/>
    <row r="45" spans="2:8" s="8" customFormat="1"/>
    <row r="46" spans="2:8" s="8" customFormat="1"/>
    <row r="47" spans="2:8" s="8" customFormat="1"/>
    <row r="48" spans="2:8" s="8" customFormat="1"/>
    <row r="49" s="8" customFormat="1"/>
    <row r="50" s="8" customFormat="1"/>
    <row r="51" s="8" customFormat="1"/>
    <row r="52" s="8" customFormat="1"/>
    <row r="53" s="8" customFormat="1"/>
    <row r="54" s="8" customFormat="1"/>
    <row r="55" s="8" customFormat="1"/>
    <row r="56" s="8" customFormat="1"/>
    <row r="57" s="8" customFormat="1"/>
    <row r="58" s="8" customFormat="1"/>
    <row r="59" s="8" customFormat="1"/>
    <row r="60" s="8" customFormat="1"/>
    <row r="61" s="8" customFormat="1"/>
    <row r="62" s="8" customFormat="1"/>
    <row r="63" s="8" customFormat="1"/>
    <row r="64" s="8" customFormat="1"/>
    <row r="65" s="8" customFormat="1"/>
    <row r="66" s="8" customFormat="1"/>
    <row r="67" s="8" customFormat="1"/>
    <row r="68" s="8" customFormat="1"/>
    <row r="69" s="8" customFormat="1"/>
    <row r="70" s="8" customFormat="1"/>
    <row r="71" s="8" customFormat="1"/>
    <row r="72" s="8" customFormat="1"/>
    <row r="73" s="8" customFormat="1"/>
    <row r="74" s="8" customFormat="1"/>
    <row r="75" s="8" customFormat="1"/>
    <row r="76" s="8" customFormat="1"/>
    <row r="77" s="8" customFormat="1"/>
    <row r="78" s="8" customFormat="1"/>
    <row r="79" s="8" customFormat="1"/>
    <row r="80" s="8" customFormat="1"/>
    <row r="81" s="8" customFormat="1"/>
    <row r="82" s="8" customFormat="1"/>
    <row r="83" s="8" customFormat="1"/>
    <row r="84" s="8" customFormat="1"/>
    <row r="85" s="8" customFormat="1"/>
    <row r="86" s="8" customFormat="1"/>
    <row r="87" s="8" customFormat="1"/>
    <row r="88" s="8" customFormat="1"/>
    <row r="89" s="8" customFormat="1"/>
    <row r="90" s="8" customFormat="1"/>
    <row r="91" s="8" customFormat="1"/>
    <row r="92" s="8" customFormat="1"/>
    <row r="93" s="8" customFormat="1"/>
    <row r="94" s="8" customFormat="1"/>
    <row r="95" s="8" customFormat="1"/>
  </sheetData>
  <mergeCells count="6">
    <mergeCell ref="B32:H32"/>
    <mergeCell ref="A5:H5"/>
    <mergeCell ref="B28:H28"/>
    <mergeCell ref="B29:H29"/>
    <mergeCell ref="B30:H30"/>
    <mergeCell ref="B31:H31"/>
  </mergeCells>
  <phoneticPr fontId="17" type="noConversion"/>
  <printOptions horizontalCentered="1"/>
  <pageMargins left="0.39370078740157483" right="0.39370078740157483" top="0.39370078740157483" bottom="0.39370078740157483" header="0.51181102362204722" footer="0.51181102362204722"/>
  <pageSetup paperSize="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Položkově</vt:lpstr>
      <vt:lpstr>Krycí list</vt:lpstr>
      <vt:lpstr>Položkově!Oblast_tisku</vt:lpstr>
    </vt:vector>
  </TitlesOfParts>
  <Company>Václav Havlíček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Radek Novák</dc:creator>
  <cp:lastModifiedBy>Radek</cp:lastModifiedBy>
  <cp:lastPrinted>2022-02-28T10:54:39Z</cp:lastPrinted>
  <dcterms:created xsi:type="dcterms:W3CDTF">2002-09-16T15:01:56Z</dcterms:created>
  <dcterms:modified xsi:type="dcterms:W3CDTF">2022-03-01T09:07:28Z</dcterms:modified>
</cp:coreProperties>
</file>